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WEB-MATERIAL\INFORMACION-WEB\Control interno\2018\Informe-41-43\"/>
    </mc:Choice>
  </mc:AlternateContent>
  <bookViews>
    <workbookView xWindow="0" yWindow="0" windowWidth="28800" windowHeight="11610"/>
  </bookViews>
  <sheets>
    <sheet name="Anexo 1" sheetId="27" r:id="rId1"/>
    <sheet name="Anexo 2" sheetId="26" r:id="rId2"/>
    <sheet name="Hoja1" sheetId="28" r:id="rId3"/>
  </sheets>
  <externalReferences>
    <externalReference r:id="rId4"/>
  </externalReferences>
  <definedNames>
    <definedName name="_xlnm._FilterDatabase" localSheetId="0" hidden="1">'Anexo 1'!$A$3:$K$10</definedName>
    <definedName name="_xlnm._FilterDatabase" localSheetId="1" hidden="1">'Anexo 2'!$A$4:$L$31</definedName>
    <definedName name="Afeb">[1]Resumen!$D$30</definedName>
    <definedName name="Ajul">[1]Resumen!$I$31</definedName>
    <definedName name="Amar">[1]Resumen!$E$31</definedName>
    <definedName name="_xlnm.Print_Area" localSheetId="1">'Anexo 2'!$A$1:$P$29</definedName>
    <definedName name="Tene">[1]Resumen!$C$30</definedName>
    <definedName name="Tfeb">[1]Resumen!$D$29</definedName>
    <definedName name="_xlnm.Print_Titles" localSheetId="1">'Anexo 2'!$1:$4</definedName>
    <definedName name="Tjul">[1]Resumen!$I$30</definedName>
    <definedName name="Tmar">[1]Resumen!$E$30</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7" l="1"/>
  <c r="J8" i="27"/>
  <c r="J11" i="27"/>
  <c r="K8" i="27"/>
  <c r="M27" i="26"/>
</calcChain>
</file>

<file path=xl/comments1.xml><?xml version="1.0" encoding="utf-8"?>
<comments xmlns="http://schemas.openxmlformats.org/spreadsheetml/2006/main">
  <authors>
    <author>Carolina Ramos</author>
  </authors>
  <commentList>
    <comment ref="B4" authorId="0" shapeId="0">
      <text>
        <r>
          <rPr>
            <b/>
            <sz val="9"/>
            <color indexed="81"/>
            <rFont val="Tahoma"/>
            <family val="2"/>
          </rPr>
          <t>- Cada compromiso debe tener como mínimo una (1) y máximo cinco (5) actividades asociadas que den cuenta de su cumplimiento.</t>
        </r>
        <r>
          <rPr>
            <sz val="9"/>
            <color indexed="81"/>
            <rFont val="Tahoma"/>
            <family val="2"/>
          </rPr>
          <t xml:space="preserve">
</t>
        </r>
      </text>
    </comment>
    <comment ref="C4" authorId="0" shapeId="0">
      <text>
        <r>
          <rPr>
            <b/>
            <sz val="9"/>
            <color indexed="81"/>
            <rFont val="Tahoma"/>
            <family val="2"/>
          </rPr>
          <t>2. Todo compromiso debe tener asociado un producto y/o meta esperada, formulado en términos cuantificables.</t>
        </r>
        <r>
          <rPr>
            <sz val="9"/>
            <color indexed="81"/>
            <rFont val="Tahoma"/>
            <family val="2"/>
          </rPr>
          <t xml:space="preserve">
</t>
        </r>
      </text>
    </comment>
  </commentList>
</comments>
</file>

<file path=xl/sharedStrings.xml><?xml version="1.0" encoding="utf-8"?>
<sst xmlns="http://schemas.openxmlformats.org/spreadsheetml/2006/main" count="230" uniqueCount="148">
  <si>
    <t>Subgerencia de Atención al Usuario y Comunicaciones</t>
  </si>
  <si>
    <t>Compromiso</t>
  </si>
  <si>
    <t>Actividades</t>
  </si>
  <si>
    <t>Producto  y/o  Meta</t>
  </si>
  <si>
    <t>Programación Porcentual Esperado con corte  28/02/18</t>
  </si>
  <si>
    <t>Programación Porcentual Esperado con corte  30/04/18</t>
  </si>
  <si>
    <t>Programación Porcentual Esperado con corte 30/06/18</t>
  </si>
  <si>
    <t>Programación Porcentual Esperado con corte  31/08/18</t>
  </si>
  <si>
    <t>Programación Porcentual Esperado con corte 31/10/18</t>
  </si>
  <si>
    <t>Programación Porcentual Esperado con corte  31/12/18</t>
  </si>
  <si>
    <t>Fecha de Inicio</t>
  </si>
  <si>
    <t>Fecha final de Ejecución</t>
  </si>
  <si>
    <t>Responsable</t>
  </si>
  <si>
    <t>Fortalecer la imagen institucional de Transmilenio a través de una  estrategia integral  de comunicación 360° (Externa, interna y Digital),  orientada  a mantener el 80% de satisfacción en el servicio de transporte.</t>
  </si>
  <si>
    <t>Desarrollar el diseño gráfico y audiovisual de piezas de comunicación y gestionar:
-Producción de material impreso para distribución o exhibición.
-Producción de material digital para publicación o pauta.</t>
  </si>
  <si>
    <t>100% de las piezas de comunicación</t>
  </si>
  <si>
    <t>Enero 1 - 2018</t>
  </si>
  <si>
    <t>María Constanza Álvarez Sarmiento
Subgerencia de Atención al Usuario y Comunicaciones</t>
  </si>
  <si>
    <t>un (1) diagnostico</t>
  </si>
  <si>
    <t>Elaborar documento de política de  Comunicación Interna</t>
  </si>
  <si>
    <t>Realizar  campañas de comunicación interna orientadas a los públicos objetivos de la comunicación organizacional.</t>
  </si>
  <si>
    <t>Efectuar 6 campañas de comunicación interna</t>
  </si>
  <si>
    <t>Encuentro de periodistas y jefes de comunicaciones de BRTs en Colombia.</t>
  </si>
  <si>
    <t>un (1) evento</t>
  </si>
  <si>
    <t xml:space="preserve">Emisión cápsulas institucionales de Televisión </t>
  </si>
  <si>
    <t>5 capsulas</t>
  </si>
  <si>
    <t>Un Kit</t>
  </si>
  <si>
    <t>Implementación de campañas de conocimiento del sistema y temas institucionales</t>
  </si>
  <si>
    <t>5 campañas</t>
  </si>
  <si>
    <t>Construcción y posicionamiento de un manual para el uso de un lenguaje propio en los canales de la entidad  (Marca y Administración de canales digitales)</t>
  </si>
  <si>
    <t>Diseño e implementación de una línea editorial - manuales de marca para administración de canales digitales</t>
  </si>
  <si>
    <t>Rediseño del sitio web www.transmilenio.gov.co basados en el análisis de la situación actual</t>
  </si>
  <si>
    <t>Rediseño Sitio web</t>
  </si>
  <si>
    <t>Activar estrategias digitales que permita potenciar el engagement de audiencias especificas a través de las redes sociales de la entidad.</t>
  </si>
  <si>
    <t xml:space="preserve">Incrementar interacción y nuevos seguidores en 30%, en todos los canales. </t>
  </si>
  <si>
    <t xml:space="preserve">Aumentar la  satisfacción del usuario y a comunidades, de acuerdo a los lineamientos institucionales, formulando  políticas de atención al usuario, servicio ciudadano y de comunidades, desarrollando planes, programas y proyectos de impacto ciudadano. </t>
  </si>
  <si>
    <t>Implementar el Proyecto de Atención al Usuario, el cual busca integralidad en el servicio, garantizando el cubrimiento de necesidades que se produzcan en todas las etapas de su experiencia en el sistema y que articule las diferentes acciones de las áreas misionales de TRANSMILENIO que tengan impacto en la percepción del servicio, potenciando sinergias que fidelizan el uso del sistema y posicionan nuestra marca</t>
  </si>
  <si>
    <t>Modelo de atención diseñado e implementado</t>
  </si>
  <si>
    <t xml:space="preserve">Diseño y adopción de la Política Pública de Mujer y Equidad de Género del Distrito, orientando la incorporación de la perspectiva de género, diferencial y de derechos de las mujeres en las políticas institucionales, procesos misionales, estratégicos y de apoyo, así como en programas y proyectos de la entidad.
</t>
  </si>
  <si>
    <t xml:space="preserve">Mantener activos  canales de comunicación con el ciudadano que permitan realizar el registro y seguimiento de todas las PQRS. </t>
  </si>
  <si>
    <t>Gestionar la medición de satisfacción del usuario de uno o varios de los componentes del sistema, a través de aplicación de encuestas personalizadas.</t>
  </si>
  <si>
    <t>Adelantar cuatro (4) estudios de satisfacción a través de encuestas personalizadas en campo</t>
  </si>
  <si>
    <t>Diseñar metodología de alertas para medir percepción de los usuarios  en temas claves y prioritarios,  basados en las PQRS y Encuestas de Satisfacción del Usuario.</t>
  </si>
  <si>
    <t>Una metodología</t>
  </si>
  <si>
    <t>Diseñar e implementar una estrategia integral de cultura ciudadana para TransMilenio, que contemple la articulación con entidades publicas y privadas que permita mejorar la percepción  y apropiación de los usuarios frente al Sistema.  Lo anterior con el fin Alcanzar el 60% en el atributo “Cuidado del Sistema” de la encuesta de satisfacción al usuario</t>
  </si>
  <si>
    <t>3800 encuentros</t>
  </si>
  <si>
    <t>Profesional Especializado Grado 6 de Gestión Social
Subgerencia de Atención al Usuario y Comunicaciones</t>
  </si>
  <si>
    <t>Realizar eventos de participación para el  fortalecimiento de comportamientos ciudadanos y el respeto por lo público con los lideres comunales en el 75% de las localidades del Distrito.</t>
  </si>
  <si>
    <t>15 eventos en localidades</t>
  </si>
  <si>
    <t>Realizar estudio y evaluación de impacto de la Gestión Social de la Entidad</t>
  </si>
  <si>
    <t>un (1) estudio</t>
  </si>
  <si>
    <t xml:space="preserve">Estructurar la línea de base, indicadores y metodología de medición para la estrategia integral de cultura ciudadana de Transmilenio.  </t>
  </si>
  <si>
    <t xml:space="preserve">una (1) Batería de Indicadores para medición de impacto </t>
  </si>
  <si>
    <t xml:space="preserve">Definir y abrir líneas de convocatoria pública de cultura ciudadana para Transmilenio, a través  del Programa Distrital de Estímulos para la Cultura, con el propósito de fomentar la participación y apropiación ciudadana en el Sistema. </t>
  </si>
  <si>
    <t xml:space="preserve">2 Líneas de convocatoria pública de cultura ciudadana para Transmilenio, en el Portafolio de Estímulos Distritales para la Cultura. </t>
  </si>
  <si>
    <t>Diseñar e implementar estrategia de cultura ciudadana para proyectos TransMiCable y Carrera Séptima.</t>
  </si>
  <si>
    <t>2 diseños de estrategias</t>
  </si>
  <si>
    <t xml:space="preserve">Implementación de zonas WIFI gratuitas en el 100% de estaciones y portales del sistema troncal </t>
  </si>
  <si>
    <t xml:space="preserve">Implementación de 148 zonas WIFI </t>
  </si>
  <si>
    <t>Implementación de campañas de cultura ciudadana.</t>
  </si>
  <si>
    <t>Avance Porcentual Obtenido</t>
  </si>
  <si>
    <t>Retrasos y Soluciones
(Máximo 600 Caracteres)</t>
  </si>
  <si>
    <t>•Se diseñaron 1.510 piezas de comunicación.
•Se produjeron 880.000 unidades de material impreso para distribución.
•Se produjeron 6.347 unidades de material impreso para exhibición y divulgación digital o pauta.
•Se logró:
-Divulgar el 100% de los requerimientos presentados.
-Dar a conocer todos los componentes del Sistema, informar sobre las diversas tipologías de servicios,  rutas implementadas y por implementarse, modo de uso, cambios operativos, beneficios y características.
-Dar soporte permanente a la capacitación e información que se brinda a los usuarios, requerida por la Entidad.</t>
  </si>
  <si>
    <t>Ninguno</t>
  </si>
  <si>
    <t>N.A</t>
  </si>
  <si>
    <t>N/A</t>
  </si>
  <si>
    <r>
      <t xml:space="preserve">En el periodo correspondiente de enero - febrero de 2018,  se efectuaron 568 actividades de Gestión Social, diferenciadas de la siguiente manera:
</t>
    </r>
    <r>
      <rPr>
        <b/>
        <sz val="9"/>
        <color theme="1"/>
        <rFont val="Cambria"/>
        <family val="1"/>
      </rPr>
      <t xml:space="preserve">* </t>
    </r>
    <r>
      <rPr>
        <sz val="9"/>
        <color theme="1"/>
        <rFont val="Cambria"/>
        <family val="1"/>
      </rPr>
      <t xml:space="preserve">Apoyo a grupos de interés: 41.
</t>
    </r>
    <r>
      <rPr>
        <b/>
        <sz val="9"/>
        <color theme="1"/>
        <rFont val="Cambria"/>
        <family val="1"/>
      </rPr>
      <t xml:space="preserve">* </t>
    </r>
    <r>
      <rPr>
        <sz val="9"/>
        <color theme="1"/>
        <rFont val="Cambria"/>
        <family val="1"/>
      </rPr>
      <t xml:space="preserve">Atención a Bloqueos, Marchas y/o Contingencias: 50.
</t>
    </r>
    <r>
      <rPr>
        <b/>
        <sz val="9"/>
        <color theme="1"/>
        <rFont val="Cambria"/>
        <family val="1"/>
      </rPr>
      <t xml:space="preserve">* </t>
    </r>
    <r>
      <rPr>
        <sz val="9"/>
        <color theme="1"/>
        <rFont val="Cambria"/>
        <family val="1"/>
      </rPr>
      <t xml:space="preserve">SAT: 19.
</t>
    </r>
    <r>
      <rPr>
        <b/>
        <sz val="9"/>
        <color theme="1"/>
        <rFont val="Cambria"/>
        <family val="1"/>
      </rPr>
      <t xml:space="preserve">* </t>
    </r>
    <r>
      <rPr>
        <sz val="9"/>
        <color theme="1"/>
        <rFont val="Cambria"/>
        <family val="1"/>
      </rPr>
      <t xml:space="preserve">Audiencia Pública: 0.
</t>
    </r>
    <r>
      <rPr>
        <b/>
        <sz val="9"/>
        <color theme="1"/>
        <rFont val="Cambria"/>
        <family val="1"/>
      </rPr>
      <t xml:space="preserve">* </t>
    </r>
    <r>
      <rPr>
        <sz val="9"/>
        <color theme="1"/>
        <rFont val="Cambria"/>
        <family val="1"/>
      </rPr>
      <t xml:space="preserve">Comité de Gestión: 4.
</t>
    </r>
    <r>
      <rPr>
        <b/>
        <sz val="9"/>
        <color theme="1"/>
        <rFont val="Cambria"/>
        <family val="1"/>
      </rPr>
      <t xml:space="preserve">* </t>
    </r>
    <r>
      <rPr>
        <sz val="9"/>
        <color theme="1"/>
        <rFont val="Cambria"/>
        <family val="1"/>
      </rPr>
      <t xml:space="preserve">Divulgación del Sistema *¨Transmilenio en sus componentes zonal y Troncal: 83.
</t>
    </r>
    <r>
      <rPr>
        <b/>
        <sz val="9"/>
        <color theme="1"/>
        <rFont val="Cambria"/>
        <family val="1"/>
      </rPr>
      <t xml:space="preserve">* </t>
    </r>
    <r>
      <rPr>
        <sz val="9"/>
        <color theme="1"/>
        <rFont val="Cambria"/>
        <family val="1"/>
      </rPr>
      <t xml:space="preserve">Eventos Zonales: 4.
</t>
    </r>
    <r>
      <rPr>
        <b/>
        <sz val="9"/>
        <color theme="1"/>
        <rFont val="Cambria"/>
        <family val="1"/>
      </rPr>
      <t xml:space="preserve">* </t>
    </r>
    <r>
      <rPr>
        <sz val="9"/>
        <color theme="1"/>
        <rFont val="Cambria"/>
        <family val="1"/>
      </rPr>
      <t xml:space="preserve">Mesa de trabajo: 2.
</t>
    </r>
    <r>
      <rPr>
        <b/>
        <sz val="9"/>
        <color theme="1"/>
        <rFont val="Cambria"/>
        <family val="1"/>
      </rPr>
      <t xml:space="preserve">* </t>
    </r>
    <r>
      <rPr>
        <sz val="9"/>
        <color theme="1"/>
        <rFont val="Cambria"/>
        <family val="1"/>
      </rPr>
      <t xml:space="preserve">Socialización: 42.
</t>
    </r>
    <r>
      <rPr>
        <b/>
        <sz val="9"/>
        <color theme="1"/>
        <rFont val="Cambria"/>
        <family val="1"/>
      </rPr>
      <t xml:space="preserve">* </t>
    </r>
    <r>
      <rPr>
        <sz val="9"/>
        <color theme="1"/>
        <rFont val="Cambria"/>
        <family val="1"/>
      </rPr>
      <t xml:space="preserve">Reunión: 227.
</t>
    </r>
    <r>
      <rPr>
        <b/>
        <sz val="9"/>
        <color theme="1"/>
        <rFont val="Cambria"/>
        <family val="1"/>
      </rPr>
      <t xml:space="preserve">* </t>
    </r>
    <r>
      <rPr>
        <sz val="9"/>
        <color theme="1"/>
        <rFont val="Cambria"/>
        <family val="1"/>
      </rPr>
      <t xml:space="preserve">Recorridos: 70.
</t>
    </r>
    <r>
      <rPr>
        <b/>
        <sz val="9"/>
        <color theme="1"/>
        <rFont val="Cambria"/>
        <family val="1"/>
      </rPr>
      <t xml:space="preserve">* </t>
    </r>
    <r>
      <rPr>
        <sz val="9"/>
        <color theme="1"/>
        <rFont val="Cambria"/>
        <family val="1"/>
      </rPr>
      <t xml:space="preserve">Otro: 26.
</t>
    </r>
    <r>
      <rPr>
        <b/>
        <sz val="9"/>
        <color theme="1"/>
        <rFont val="Cambria"/>
        <family val="1"/>
      </rPr>
      <t>Beneficios</t>
    </r>
    <r>
      <rPr>
        <sz val="9"/>
        <color theme="1"/>
        <rFont val="Cambria"/>
        <family val="1"/>
      </rPr>
      <t xml:space="preserve">:  
* A través de las acciones con comunidades, se atendieron </t>
    </r>
    <r>
      <rPr>
        <b/>
        <sz val="9"/>
        <color theme="1"/>
        <rFont val="Cambria"/>
        <family val="1"/>
      </rPr>
      <t xml:space="preserve">5.022 </t>
    </r>
    <r>
      <rPr>
        <sz val="9"/>
        <color theme="1"/>
        <rFont val="Cambria"/>
        <family val="1"/>
      </rPr>
      <t xml:space="preserve">ciudadanos dentro de los cuales se socializó a </t>
    </r>
    <r>
      <rPr>
        <b/>
        <sz val="9"/>
        <color theme="1"/>
        <rFont val="Cambria"/>
        <family val="1"/>
      </rPr>
      <t>2.438</t>
    </r>
    <r>
      <rPr>
        <sz val="9"/>
        <color theme="1"/>
        <rFont val="Cambria"/>
        <family val="1"/>
      </rPr>
      <t xml:space="preserve"> personas.
* Hay mayor reconocimiento en las localidades de las actividades que realiza el componente de Gestión Social.</t>
    </r>
  </si>
  <si>
    <r>
      <t xml:space="preserve">Se realizaron 4 Eventos de Participación con líderes:
1. Líderes localidad de Chapinero.
2. Líderes localidad de Bosa.
3. Líderes de la localidad de Kennedy.
4. Líderes de la localidad de Ciudad Bolívar.
A través de estos eventos se certificó a </t>
    </r>
    <r>
      <rPr>
        <b/>
        <sz val="9"/>
        <color theme="1"/>
        <rFont val="Cambria"/>
        <family val="1"/>
      </rPr>
      <t xml:space="preserve">235 </t>
    </r>
    <r>
      <rPr>
        <sz val="9"/>
        <color theme="1"/>
        <rFont val="Cambria"/>
        <family val="1"/>
      </rPr>
      <t>ciudadanos en "Liderazgo Comunitario y Cultura Ciudadana en TRANSMILENIO".</t>
    </r>
  </si>
  <si>
    <t xml:space="preserve">En cumplimiento al Decreto Distrital 197 de 2014, se mantienen activos los canales de comunicación telefónico, web y presencial, permitiendo el fácil acceso  y registro de las PQRS manifestadas por los usuarios en ocasión al servicio prestado por el Sistema. </t>
  </si>
  <si>
    <t>Se han entregado 52 espacios de 147 programados.</t>
  </si>
  <si>
    <t>SEGUIMIENTO OFICINA DE CONTROL INTERNO</t>
  </si>
  <si>
    <t>Indicador</t>
  </si>
  <si>
    <t>Observaciones OCI</t>
  </si>
  <si>
    <t>Ampliar el número de seguidores de la FanPage Facebook: @Transmilenio</t>
  </si>
  <si>
    <t>Aumentar en 30% los seguidores de la FanPage de Facebook @Transmilenio, es decir 95.371 seguidores</t>
  </si>
  <si>
    <t>Eficacia</t>
  </si>
  <si>
    <t>Mensajes transmitidos a los grupos de interés de Comunicación Organizacional</t>
  </si>
  <si>
    <t xml:space="preserve">Mantener informados a los grupos de interés (clientes internos) sobre la Entidad y la operación del Sistema </t>
  </si>
  <si>
    <t>Lograr el 100%</t>
  </si>
  <si>
    <t>Personas satisfechas con la comunicación organizacional</t>
  </si>
  <si>
    <t xml:space="preserve">Lograr que un 70% de los usuarios encuestados se sientan satisfechos con los mensajes internos </t>
  </si>
  <si>
    <t>Eficiencia</t>
  </si>
  <si>
    <t>Cumplimiento de actividades de gestión social por espacios de interlocución</t>
  </si>
  <si>
    <t>Medir los espacios de interlocución que se desarrollan con los diferentes Grupos de Interés para informarlos sobre la operación del sistema y su impacto social</t>
  </si>
  <si>
    <t>Lograr que se ejecuten 3800 actividades de Gestión Social con los diferentes grupos de interés en los espacios de interlocución durante el año</t>
  </si>
  <si>
    <t>Usuarios atendidos en vía</t>
  </si>
  <si>
    <t xml:space="preserve">Medir la cantidad de usuarios en vía informados sobre la operación del sistema </t>
  </si>
  <si>
    <t>Socializar 5.000.000 ciudadanos durante la vigencia 2018</t>
  </si>
  <si>
    <t xml:space="preserve">Satisfacción del usuario con la atención prestada por los agentes de las líneas de servicio a la ciudadanía     </t>
  </si>
  <si>
    <t xml:space="preserve">Garantizar una adecuada atención a través de las líneas de servicio a la ciudadanía.    </t>
  </si>
  <si>
    <t>"Se calcula factor que oscila entre 0 y 1; entre mas se acerque el resultado a 1, representa un alto grado de satisfacción por parte de los ciudadanos frente a la atención brindada por los asesores de las líneas de servicio.</t>
  </si>
  <si>
    <t xml:space="preserve">Oportunidad en la respuesta de PQR </t>
  </si>
  <si>
    <t xml:space="preserve">Responder oportunamente (Menor a los plazos señalados por ley) los requerimientos recibidos </t>
  </si>
  <si>
    <t>Disminuir el tiempo promedio de respuesta a los requerimientos con respecto al tiempo promedio de respuesta de la vigencia inmediatamente anterior</t>
  </si>
  <si>
    <t>INDICADOR</t>
  </si>
  <si>
    <t>OBJETIVO</t>
  </si>
  <si>
    <t>META</t>
  </si>
  <si>
    <t>TIPO</t>
  </si>
  <si>
    <t>ENE</t>
  </si>
  <si>
    <t>FEB</t>
  </si>
  <si>
    <t>MAR</t>
  </si>
  <si>
    <t>FORMULA</t>
  </si>
  <si>
    <t>OBSERVACIONES</t>
  </si>
  <si>
    <t>No tiene indicador asociado</t>
  </si>
  <si>
    <t>Formular un diagnóstico sobre el estado actual de la comunicación interna que sirva de insumo para la construcción de la política y líneas estratégicas del área.</t>
  </si>
  <si>
    <t>Este indicador la periodicidad en medición es anual por lo anterior se evidencia un incumplimiento frente al procedimiento P-PO-23 INDICADORES DE GESTION, numeral 8. formulación de los indicadores  ( c ) .</t>
  </si>
  <si>
    <t>Mensajes transmitidos a los grupos de interés de Comunicación Externa</t>
  </si>
  <si>
    <t>Garantizar que los clientes internos estén satisfechos con los mensajes organizaciones que se transmiten en la Entidad</t>
  </si>
  <si>
    <t xml:space="preserve">De la verificación realizada al indicador, se determinó que los soportes suministrados por el área para el periodo enero - marzo de 2018 corresponden al porcentaje reportado. </t>
  </si>
  <si>
    <t xml:space="preserve">La periodicidad de medición para este indicador es semestral, por lo tanto no aplica la verificación para este corte.
</t>
  </si>
  <si>
    <t>Este reporte es Bimestral, encontrando en la ficha tecnica que  la unidad de medida esta expresado en numero y el resultado lo dan en porcentaje, lo anterior la oficina de control interno recomienda el ajuste de la formula, en lo referente en unidad de medida.</t>
  </si>
  <si>
    <t xml:space="preserve">CALIFICACION </t>
  </si>
  <si>
    <t xml:space="preserve">Campaña Gestores de Marca, orientada a consolidar un grupo de trabajadores que lideren en sus dependencias procesos de identificación con los atributos de la Entidad y fortalecer el sentido de pertenencia con la marca. 
</t>
  </si>
  <si>
    <t>No se tiene definida meta de manera bimestral, ya que la primera medición está prevista para octubre (80%) y la última para diciembre (100%) incumpliendo el procedimiento Plan de Acción con código P-OP-023, en donde se indica que la medición debe ser bimestral.</t>
  </si>
  <si>
    <t>Profesional Especializado Grado 5
Atención al Usuario en Vía y Cultura Ciudadana 
Subgerencia de Atención al Usuario y Comunicaciones</t>
  </si>
  <si>
    <t>N/A  Esta meta se cambia para el nuevo plan de acción dejando una sola estrategia " Transmilenio y convocatorias de cultura"</t>
  </si>
  <si>
    <t>La  actividad  presenta un producto o meta, sin embargo  no tiene una programación porcentual de tareas que especifique  en cada periodo el cumplimiento para el  100%</t>
  </si>
  <si>
    <t>Fabiana Ramírez
Subgerencia de Atención al Usuario y Comunicaciones</t>
  </si>
  <si>
    <t xml:space="preserve">Se aplicó en enero de 2018  una encuesta  de  satisfacción de los mensajes y  los  medios  de la  comunicación interna de la Entidad, con una muestra de  250 individuos de los cuales 122 fueron funcionarios y 121 contratistas. EL nivel de satisfacción  fue del 81% y se evaluaron los siguientes medios: Intranet, boletín, carteleras digitales, fondos de pantalla y 3 campañas. </t>
  </si>
  <si>
    <t>un (1) Diseño de Política</t>
  </si>
  <si>
    <t>No se evidencio ejecución para esta actividad, adicionalmente  en la  metas presenta una programación porcentual durante el año, pero no especifica la tareas que se realizarán para cumplirlos</t>
  </si>
  <si>
    <t>Kit Institucional de promoción de TMSA (Video, presentación y Brochure)</t>
  </si>
  <si>
    <t xml:space="preserve">La actividad  presenta un producto o meta, sin embargo  no tiene una programación Bimestral porcentual de tareas que especifique  en cada periodo el cumplimiento para el  100%, </t>
  </si>
  <si>
    <t>La actividad  presenta un producto o meta, sin embargo  no tiene una programación porcentual de tareas que especifique  en cada periodo el cumplimiento para el  100%,</t>
  </si>
  <si>
    <t>Se diseñó e implementó el nuevo modelo de atención al usuario en vía para el componente troncal y zonal. Se capacitó al 100% del personal que hace parte del modelo, como el Director Operativo, 10 supervisores, 200 anfitriones, 12 apoyos operativos y 7 apoyos logísticos. Así mismo se inicio el proceso de capacitación al personal de IDIPRON. 
En este periodo se desarrollaron dos actividades de Plan de Mejoramiento a hallazgos: a) Revisión permanente del sistema por parte de los anfitriones y apoyos operativos, y b) Revisión, retiro y cambio de afiches informativos y pendones desactualizados en el sistema.
Se desarrollaron 72 actividades lúdico pedagógicas en el marco de:  una feria pilo, 3 Ferias de Servicio y 68 campañas de organización de filas. De igual manera se realizaron 410 intervenciones en diferentes Estaciones y Portales del Sistema Transmilenio, cambio de tarifa , divulgación de "transite a la derecha" , cambio de paradas y eliminación de paradas.</t>
  </si>
  <si>
    <t>Diseño y adopción de la política pública de mujer y equidad de género del Distrito, en TRANSMILENIO S.A. y del Sistema Transmilenio en sus componentes troncal y zonal</t>
  </si>
  <si>
    <t xml:space="preserve">Se estructura propuesta para la transversalización de la Política Publica de Mujer y Equidad de Género. 
Se cuenta con un Documento Aportes Mujer y Género el cual presenta consideraciones sobre el lenguaje incluyente en siete documentos - lineamientos, manuales o procedimientos -de TMSA. 
Se da continuidad al desarrollo de la carta de entendimiento con el BID, en el marco de la estrategia Transport Gender Lab. 
Se brindaron los lineamientos técnicos para la conmemoración del día internacional de la mujer, a la Dirección Corporativa y a la SAUC – Comunicación Interna y Externa. 
Articulación y participación en la mesa de Mujer y Género del Distrito, concertando las acciones para la transversalización de la PPMyEG del Distrito en la entidad. 
Se promovió mesa de trabajo para la revisión, ajuste e implementación del protocolo de prevención y atención al acoso sexual en el sistema Transmilenio.
</t>
  </si>
  <si>
    <t>Disminuir en 1 (un) día al año el tiempo promedio de respuesta de peticiones quejas y reclamos con respecto al tiempo promedio de respuesta de la vigencia inmediatamente anterior</t>
  </si>
  <si>
    <t>La aplicación de satisfacción a usuarios año 2018, se tiene contemplada para el mes de marzo, con la entrega de resultados en abril del mismo año. 
Sin embargo  no tiene una programación porcentual de tareas que especifique  en cada periodo el cumplimiento para el  100%,</t>
  </si>
  <si>
    <t>Realizar 3800 Encuentros (reuniones, visitas técnicas, recorridos, audiencias públicas, cabildos públicos, mesas de trabajo, apoyos de divulgación entre otros, eventos zonales) al año, con el propósito de fortalecer la relación con las comunidades desde lo zonal.</t>
  </si>
  <si>
    <t>N/A. Esta meta queda eliminada para el nuevo plan de acción dado a que el componente de gestión social no lo requiere</t>
  </si>
  <si>
    <t>No se tiene definida meta de manera bimestral, ya que la primera medición está prevista para abril (20%), junio (40%), agosto (60%) octubre (80%) y la última para diciembre (100%) incumpliendo el procedimiento Plan de Acción con código P-OP-023, en donde se indica que la medición debe ser bimestral, adicionalmente se evidencia que sobre pasa el 100% estimado.</t>
  </si>
  <si>
    <t>No se tiene definida meta de manera bimestral, ya que la primera medición está prevista para, junio (20%), agosto (40%) octubre (60%) y la última para diciembre (80%) incumpliendo el procedimiento Plan de Acción con código P-OP-023, en donde se indica que la medición debe ser bimestral, adicionalmente se evidencia que sobre pasa el 100% estimado.</t>
  </si>
  <si>
    <t>No se tiene definida meta de manera bimestral, ya que la primera medición está prevista para abril (10%), junio (30%), agosto (50%) octubre (75%) y la última para diciembre (100%) incumpliendo el procedimiento Plan de Acción con código P-OP-023, en donde se indica que la medición debe ser bimestral, adicionalmente se evidencia que sobre pasa el 100% estimado.</t>
  </si>
  <si>
    <t>No se tiene definida meta de manera bimestral, ya que la primera medición está prevista para octubre (65%) y la última para diciembre (100%) incumpliendo el procedimiento Plan de Acción con código P-OP-023, en donde se indica que la medición debe ser bimestral.</t>
  </si>
  <si>
    <t>No se tiene definida meta de manera bimestral, ya que la primera medición está prevista para abril (25%), junio (25%), agosto (50%) octubre (75%) y la última para diciembre (100%) incumpliendo el procedimiento Plan de Acción con código P-OP-023, en donde se indica que la medición debe ser bimestral, adicionalmente se evidencia que sobre pasa el 100% estimado.</t>
  </si>
  <si>
    <t>No se tiene definida meta de manera bimestral, ya que la primera medición está prevista para abril (50%), junio (100%), agosto (100%) octubre (100%) y la última para diciembre (100%) incumpliendo el procedimiento Plan de Acción con código P-OP-023, en donde se indica que la medición debe ser bimestral, adicionalmente se evidencia que sobre pasa el 100% estimado.</t>
  </si>
  <si>
    <t>Se elaboraron las cartillas para las en alianza con la SCRD.                                    Se tiene contemplado abrir las convocatorias en el mes de marzo de 2018.  
Esta  actividad  presenta un producto o meta, sin embargo  no tiene una programación porcentual de tareas que especifique  en cada periodo el cumplimiento para el  100%</t>
  </si>
  <si>
    <t>El indicadoor es de tipo Eficacia, la formulación permite validar los resultados esperados
La periodicidad de medición es semestral, por lo tanto no aplica la verificación para este corte.</t>
  </si>
  <si>
    <r>
      <t xml:space="preserve">Este indicador se mide mensualmente, el reporte es tomado  de  la fuente de información  </t>
    </r>
    <r>
      <rPr>
        <b/>
        <i/>
        <sz val="8"/>
        <rFont val="Arial"/>
        <family val="2"/>
      </rPr>
      <t>matriz de cultura ciudadana y atención en la vía, s</t>
    </r>
    <r>
      <rPr>
        <sz val="8"/>
        <rFont val="Arial"/>
        <family val="2"/>
      </rPr>
      <t>in embargo la oficina de control interno evidencio que de acuerdo con la interpretación cualitvativa de la hoja de vida del indicador se observa  97.601 pra enero, 192.811 en febrero y  123.254 en marzo, par un acumulado de 413.666, lo cual representa el 55% del valor mínimo aceptado</t>
    </r>
  </si>
  <si>
    <t>3800 espacios de Interlocución programados con los Grupos de Interés</t>
  </si>
  <si>
    <t>Cantidad de espacios de Interlocución desarrollados con los Grupos de Interés</t>
  </si>
  <si>
    <t>Matriz de Análisis de Indicadores de Gestión</t>
  </si>
  <si>
    <t xml:space="preserve">Porcentaje Total de Cumplimiento </t>
  </si>
  <si>
    <t>Matriz Seguimiento al Plan de Acción</t>
  </si>
  <si>
    <t>La Oficina de Control interno se abstiene de calificar</t>
  </si>
  <si>
    <t>Mensajes Transmitidos a los grupos de interés  de Comunicación Organizacional</t>
  </si>
  <si>
    <t>Mensajes Transmitidos a los grupos de interés  de Comunicación externa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</si>
</sst>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quot;$&quot;\ * #,##0.00_);_(&quot;$&quot;\ * \(#,##0.00\);_(&quot;$&quot;\ * &quot;-&quot;??_);_(@_)"/>
    <numFmt numFmtId="167" formatCode="_ &quot;$&quot;\ * #,##0.00_ ;_ &quot;$&quot;\ * \-#,##0.00_ ;_ &quot;$&quot;\ * &quot;-&quot;??_ ;_ @_ "/>
  </numFmts>
  <fonts count="44"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9"/>
      <color theme="1"/>
      <name val="Cambria"/>
      <family val="1"/>
    </font>
    <font>
      <sz val="10"/>
      <color rgb="FF000000"/>
      <name val="Times New Roman"/>
      <family val="1"/>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theme="1"/>
      <name val="Verdana"/>
      <family val="2"/>
    </font>
    <font>
      <sz val="10"/>
      <color theme="1"/>
      <name val="Verdana"/>
      <family val="2"/>
    </font>
    <font>
      <sz val="10"/>
      <color theme="1"/>
      <name val="Arial"/>
      <family val="2"/>
    </font>
    <font>
      <u/>
      <sz val="10"/>
      <color theme="10"/>
      <name val="Arial"/>
      <family val="2"/>
    </font>
    <font>
      <b/>
      <sz val="11"/>
      <color theme="1"/>
      <name val="Calibri"/>
      <family val="2"/>
      <scheme val="minor"/>
    </font>
    <font>
      <b/>
      <sz val="9"/>
      <color theme="1"/>
      <name val="Cambria"/>
      <family val="1"/>
    </font>
    <font>
      <sz val="9"/>
      <name val="Cambria"/>
      <family val="1"/>
    </font>
    <font>
      <sz val="9"/>
      <color rgb="FF000000"/>
      <name val="Cambria"/>
      <family val="1"/>
    </font>
    <font>
      <b/>
      <sz val="10"/>
      <color theme="1"/>
      <name val="Arial"/>
      <family val="2"/>
    </font>
    <font>
      <b/>
      <sz val="9"/>
      <color theme="1"/>
      <name val="Arial"/>
      <family val="2"/>
    </font>
    <font>
      <b/>
      <sz val="8"/>
      <color theme="1"/>
      <name val="Arial"/>
      <family val="2"/>
    </font>
    <font>
      <sz val="8"/>
      <name val="Arial"/>
      <family val="2"/>
    </font>
    <font>
      <b/>
      <i/>
      <sz val="8"/>
      <name val="Arial"/>
      <family val="2"/>
    </font>
    <font>
      <sz val="11"/>
      <color theme="1"/>
      <name val="Arial"/>
      <family val="2"/>
    </font>
    <font>
      <sz val="8"/>
      <color theme="1"/>
      <name val="Arial"/>
      <family val="2"/>
    </font>
    <font>
      <sz val="11"/>
      <color theme="0"/>
      <name val="Arial"/>
      <family val="2"/>
    </font>
    <font>
      <b/>
      <sz val="8"/>
      <name val="Arial"/>
      <family val="2"/>
    </font>
    <font>
      <b/>
      <sz val="18"/>
      <color theme="1"/>
      <name val="Arial"/>
      <family val="2"/>
    </font>
    <font>
      <b/>
      <sz val="10"/>
      <color theme="1"/>
      <name val="Tahoma"/>
      <family val="2"/>
    </font>
    <font>
      <b/>
      <sz val="18"/>
      <name val="Arial"/>
      <family val="2"/>
    </font>
  </fonts>
  <fills count="2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DBE5F1"/>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medium">
        <color indexed="64"/>
      </right>
      <top style="medium">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bottom style="thin">
        <color auto="1"/>
      </bottom>
      <diagonal/>
    </border>
    <border>
      <left style="medium">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diagonal/>
    </border>
    <border>
      <left/>
      <right style="thin">
        <color auto="1"/>
      </right>
      <top style="thin">
        <color auto="1"/>
      </top>
      <bottom/>
      <diagonal/>
    </border>
  </borders>
  <cellStyleXfs count="78">
    <xf numFmtId="0" fontId="0" fillId="0" borderId="0"/>
    <xf numFmtId="166" fontId="1" fillId="0" borderId="0" applyFont="0" applyFill="0" applyBorder="0" applyAlignment="0" applyProtection="0"/>
    <xf numFmtId="0" fontId="5" fillId="0" borderId="0"/>
    <xf numFmtId="167" fontId="6" fillId="0" borderId="0" applyFont="0" applyFill="0" applyBorder="0" applyAlignment="0" applyProtection="0"/>
    <xf numFmtId="0" fontId="6"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9" fillId="5" borderId="0" applyNumberFormat="0" applyBorder="0" applyAlignment="0" applyProtection="0"/>
    <xf numFmtId="0" fontId="10" fillId="17" borderId="1" applyNumberFormat="0" applyAlignment="0" applyProtection="0"/>
    <xf numFmtId="0" fontId="11" fillId="18"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2" borderId="0" applyNumberFormat="0" applyBorder="0" applyAlignment="0" applyProtection="0"/>
    <xf numFmtId="0" fontId="14" fillId="8" borderId="1" applyNumberFormat="0" applyAlignment="0" applyProtection="0"/>
    <xf numFmtId="0" fontId="15" fillId="4" borderId="0" applyNumberFormat="0" applyBorder="0" applyAlignment="0" applyProtection="0"/>
    <xf numFmtId="0" fontId="16" fillId="23" borderId="0" applyNumberFormat="0" applyBorder="0" applyAlignment="0" applyProtection="0"/>
    <xf numFmtId="0" fontId="6" fillId="0" borderId="0"/>
    <xf numFmtId="0" fontId="6" fillId="24" borderId="4" applyNumberFormat="0" applyFont="0" applyAlignment="0" applyProtection="0"/>
    <xf numFmtId="0" fontId="17" fillId="17"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13" fillId="0" borderId="8" applyNumberFormat="0" applyFill="0" applyAlignment="0" applyProtection="0"/>
    <xf numFmtId="0" fontId="23" fillId="0" borderId="9" applyNumberFormat="0" applyFill="0" applyAlignment="0" applyProtection="0"/>
    <xf numFmtId="9" fontId="6"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25" borderId="0" applyNumberFormat="0" applyBorder="0" applyProtection="0">
      <alignment horizontal="center" vertical="center"/>
    </xf>
    <xf numFmtId="49" fontId="25" fillId="0" borderId="0" applyFill="0" applyBorder="0" applyProtection="0">
      <alignment horizontal="left" vertical="center"/>
    </xf>
    <xf numFmtId="3" fontId="25" fillId="0" borderId="0" applyFill="0" applyBorder="0" applyProtection="0">
      <alignment horizontal="right" vertical="center"/>
    </xf>
    <xf numFmtId="0" fontId="26" fillId="0" borderId="0"/>
    <xf numFmtId="164" fontId="26" fillId="0" borderId="0" applyFont="0" applyFill="0" applyBorder="0" applyAlignment="0" applyProtection="0"/>
    <xf numFmtId="0" fontId="27" fillId="0" borderId="0" applyNumberForma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0" fontId="10" fillId="17" borderId="11" applyNumberFormat="0" applyAlignment="0" applyProtection="0"/>
    <xf numFmtId="0" fontId="14" fillId="8" borderId="11" applyNumberFormat="0" applyAlignment="0" applyProtection="0"/>
    <xf numFmtId="0" fontId="6" fillId="24" borderId="12" applyNumberFormat="0" applyFont="0" applyAlignment="0" applyProtection="0"/>
    <xf numFmtId="0" fontId="17" fillId="17" borderId="13" applyNumberFormat="0" applyAlignment="0" applyProtection="0"/>
    <xf numFmtId="0" fontId="23" fillId="0" borderId="14" applyNumberFormat="0" applyFill="0" applyAlignment="0" applyProtection="0"/>
    <xf numFmtId="43" fontId="1" fillId="0" borderId="0" applyFont="0" applyFill="0" applyBorder="0" applyAlignment="0" applyProtection="0"/>
    <xf numFmtId="164" fontId="26" fillId="0" borderId="0" applyFont="0" applyFill="0" applyBorder="0" applyAlignment="0" applyProtection="0"/>
    <xf numFmtId="166" fontId="1" fillId="0" borderId="0" applyFont="0" applyFill="0" applyBorder="0" applyAlignment="0" applyProtection="0"/>
    <xf numFmtId="0" fontId="10" fillId="17" borderId="19" applyNumberFormat="0" applyAlignment="0" applyProtection="0"/>
    <xf numFmtId="0" fontId="14" fillId="8" borderId="19" applyNumberFormat="0" applyAlignment="0" applyProtection="0"/>
    <xf numFmtId="0" fontId="6" fillId="24" borderId="20" applyNumberFormat="0" applyFont="0" applyAlignment="0" applyProtection="0"/>
    <xf numFmtId="0" fontId="17" fillId="17" borderId="21" applyNumberFormat="0" applyAlignment="0" applyProtection="0"/>
    <xf numFmtId="0" fontId="23" fillId="0" borderId="22" applyNumberFormat="0" applyFill="0" applyAlignment="0" applyProtection="0"/>
    <xf numFmtId="0" fontId="10" fillId="17" borderId="19" applyNumberFormat="0" applyAlignment="0" applyProtection="0"/>
    <xf numFmtId="0" fontId="14" fillId="8" borderId="19" applyNumberFormat="0" applyAlignment="0" applyProtection="0"/>
    <xf numFmtId="0" fontId="6" fillId="24" borderId="20" applyNumberFormat="0" applyFont="0" applyAlignment="0" applyProtection="0"/>
    <xf numFmtId="0" fontId="17" fillId="17" borderId="21" applyNumberFormat="0" applyAlignment="0" applyProtection="0"/>
    <xf numFmtId="0" fontId="23" fillId="0" borderId="22" applyNumberFormat="0" applyFill="0" applyAlignment="0" applyProtection="0"/>
    <xf numFmtId="9" fontId="1" fillId="0" borderId="0" applyFont="0" applyFill="0" applyBorder="0" applyAlignment="0" applyProtection="0"/>
    <xf numFmtId="0" fontId="6" fillId="0" borderId="0"/>
  </cellStyleXfs>
  <cellXfs count="92">
    <xf numFmtId="0" fontId="0" fillId="0" borderId="0" xfId="0"/>
    <xf numFmtId="0" fontId="4" fillId="0" borderId="0" xfId="0" applyFont="1" applyAlignment="1" applyProtection="1">
      <alignment vertical="center"/>
      <protection locked="0"/>
    </xf>
    <xf numFmtId="0" fontId="4" fillId="0" borderId="0" xfId="0" applyFont="1" applyBorder="1" applyAlignment="1">
      <alignment horizontal="left" vertical="center"/>
    </xf>
    <xf numFmtId="0" fontId="33" fillId="2" borderId="0" xfId="0" applyFont="1" applyFill="1" applyBorder="1" applyAlignment="1">
      <alignment horizontal="center" vertical="center"/>
    </xf>
    <xf numFmtId="0" fontId="0" fillId="2" borderId="0" xfId="0" applyFill="1"/>
    <xf numFmtId="0" fontId="0" fillId="0" borderId="0" xfId="0" applyFill="1"/>
    <xf numFmtId="0" fontId="0" fillId="0" borderId="0" xfId="0" applyFill="1" applyAlignment="1">
      <alignment horizontal="center" vertical="center" wrapText="1"/>
    </xf>
    <xf numFmtId="0" fontId="4" fillId="0"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9" fontId="4" fillId="0" borderId="15"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35" fillId="2" borderId="17" xfId="0" applyFont="1" applyFill="1" applyBorder="1" applyAlignment="1">
      <alignment horizontal="justify" vertical="center" wrapText="1"/>
    </xf>
    <xf numFmtId="0" fontId="35" fillId="2" borderId="17" xfId="0" applyFont="1" applyFill="1" applyBorder="1" applyAlignment="1">
      <alignment horizontal="center" vertical="center"/>
    </xf>
    <xf numFmtId="9" fontId="35" fillId="2" borderId="15" xfId="0" applyNumberFormat="1" applyFont="1" applyFill="1" applyBorder="1" applyAlignment="1">
      <alignment horizontal="center" vertical="center"/>
    </xf>
    <xf numFmtId="0" fontId="35" fillId="2" borderId="15" xfId="0" applyFont="1" applyFill="1" applyBorder="1" applyAlignment="1">
      <alignment horizontal="justify" vertical="center" wrapText="1"/>
    </xf>
    <xf numFmtId="9" fontId="35" fillId="2" borderId="15" xfId="0" applyNumberFormat="1" applyFont="1" applyFill="1" applyBorder="1" applyAlignment="1">
      <alignment horizontal="center" vertical="center" wrapText="1"/>
    </xf>
    <xf numFmtId="0" fontId="35" fillId="2" borderId="15" xfId="0" applyFont="1" applyFill="1" applyBorder="1" applyAlignment="1">
      <alignment horizontal="center" vertical="center"/>
    </xf>
    <xf numFmtId="1" fontId="35" fillId="2" borderId="15" xfId="0" applyNumberFormat="1" applyFont="1" applyFill="1" applyBorder="1" applyAlignment="1">
      <alignment horizontal="center" vertical="center"/>
    </xf>
    <xf numFmtId="3" fontId="35" fillId="2" borderId="15" xfId="0" applyNumberFormat="1" applyFont="1" applyFill="1" applyBorder="1" applyAlignment="1">
      <alignment horizontal="center" vertical="center"/>
    </xf>
    <xf numFmtId="10" fontId="35" fillId="2" borderId="15" xfId="0" applyNumberFormat="1" applyFont="1" applyFill="1" applyBorder="1" applyAlignment="1">
      <alignment horizontal="center" vertical="center"/>
    </xf>
    <xf numFmtId="0" fontId="37" fillId="2" borderId="0" xfId="0" applyFont="1" applyFill="1"/>
    <xf numFmtId="3" fontId="39" fillId="2" borderId="0" xfId="0" applyNumberFormat="1" applyFont="1" applyFill="1"/>
    <xf numFmtId="0" fontId="41" fillId="2" borderId="0" xfId="0" applyFont="1" applyFill="1" applyAlignment="1"/>
    <xf numFmtId="0" fontId="38" fillId="2" borderId="18" xfId="0" applyFont="1" applyFill="1" applyBorder="1" applyAlignment="1">
      <alignment horizontal="justify" vertical="center" wrapText="1"/>
    </xf>
    <xf numFmtId="0" fontId="38" fillId="2" borderId="15" xfId="0" applyFont="1" applyFill="1" applyBorder="1"/>
    <xf numFmtId="0" fontId="38" fillId="2" borderId="0" xfId="0" applyFont="1" applyFill="1"/>
    <xf numFmtId="10" fontId="40" fillId="2" borderId="0" xfId="76" applyNumberFormat="1" applyFont="1" applyFill="1" applyAlignment="1">
      <alignment horizontal="center"/>
    </xf>
    <xf numFmtId="0" fontId="42" fillId="2" borderId="24" xfId="0" applyFont="1" applyFill="1" applyBorder="1" applyAlignment="1">
      <alignment horizontal="center" vertical="center" wrapText="1"/>
    </xf>
    <xf numFmtId="10" fontId="42" fillId="2" borderId="25" xfId="0" applyNumberFormat="1" applyFont="1" applyFill="1" applyBorder="1" applyAlignment="1">
      <alignment horizontal="center" vertical="center"/>
    </xf>
    <xf numFmtId="0" fontId="34" fillId="2" borderId="26" xfId="0" applyFont="1" applyFill="1" applyBorder="1" applyAlignment="1" applyProtection="1">
      <alignment horizontal="center" vertical="center" wrapText="1"/>
      <protection locked="0"/>
    </xf>
    <xf numFmtId="0" fontId="34" fillId="2" borderId="27" xfId="0" applyFont="1" applyFill="1" applyBorder="1" applyAlignment="1" applyProtection="1">
      <alignment horizontal="center" vertical="center"/>
      <protection locked="0"/>
    </xf>
    <xf numFmtId="0" fontId="34" fillId="2" borderId="28" xfId="0" applyFont="1" applyFill="1" applyBorder="1" applyAlignment="1" applyProtection="1">
      <alignment horizontal="center" vertical="center"/>
      <protection locked="0"/>
    </xf>
    <xf numFmtId="0" fontId="38" fillId="2" borderId="16" xfId="0" applyFont="1" applyFill="1" applyBorder="1" applyAlignment="1">
      <alignment horizontal="center" vertical="center"/>
    </xf>
    <xf numFmtId="9" fontId="38" fillId="2" borderId="16" xfId="0" applyNumberFormat="1" applyFont="1" applyFill="1" applyBorder="1" applyAlignment="1">
      <alignment horizontal="center" vertical="center"/>
    </xf>
    <xf numFmtId="9" fontId="38" fillId="2" borderId="16" xfId="76" applyFont="1" applyFill="1" applyBorder="1" applyAlignment="1">
      <alignment horizontal="center" vertical="center"/>
    </xf>
    <xf numFmtId="0" fontId="38" fillId="2" borderId="29" xfId="0" applyFont="1" applyFill="1" applyBorder="1" applyAlignment="1">
      <alignment horizontal="justify" vertical="center" wrapText="1"/>
    </xf>
    <xf numFmtId="0" fontId="35" fillId="2" borderId="30" xfId="0" applyFont="1" applyFill="1" applyBorder="1" applyAlignment="1">
      <alignment horizontal="center" vertical="center"/>
    </xf>
    <xf numFmtId="0" fontId="38" fillId="2" borderId="30" xfId="0" applyFont="1" applyFill="1" applyBorder="1"/>
    <xf numFmtId="0" fontId="35" fillId="2" borderId="30" xfId="0" applyFont="1" applyFill="1" applyBorder="1" applyAlignment="1">
      <alignment horizontal="justify" vertical="center" wrapText="1"/>
    </xf>
    <xf numFmtId="9" fontId="35" fillId="2" borderId="30" xfId="0" applyNumberFormat="1" applyFont="1" applyFill="1" applyBorder="1" applyAlignment="1">
      <alignment horizontal="center" vertical="center"/>
    </xf>
    <xf numFmtId="0" fontId="38" fillId="2" borderId="31" xfId="0" applyFont="1" applyFill="1" applyBorder="1" applyAlignment="1">
      <alignment horizontal="center" vertical="center"/>
    </xf>
    <xf numFmtId="0" fontId="30" fillId="0" borderId="15" xfId="0" applyFont="1" applyFill="1" applyBorder="1" applyAlignment="1">
      <alignment horizontal="center" vertical="center" wrapText="1"/>
    </xf>
    <xf numFmtId="0" fontId="4" fillId="0" borderId="15" xfId="0" applyFont="1" applyFill="1" applyBorder="1" applyAlignment="1" applyProtection="1">
      <alignment horizontal="justify" vertical="center" wrapText="1"/>
    </xf>
    <xf numFmtId="9" fontId="30" fillId="0" borderId="15" xfId="0" applyNumberFormat="1" applyFont="1" applyFill="1" applyBorder="1" applyAlignment="1" applyProtection="1">
      <alignment horizontal="center" vertical="center" wrapText="1"/>
    </xf>
    <xf numFmtId="14" fontId="30" fillId="0" borderId="15" xfId="0" applyNumberFormat="1" applyFont="1" applyFill="1" applyBorder="1" applyAlignment="1" applyProtection="1">
      <alignment horizontal="center" vertical="center" wrapText="1"/>
    </xf>
    <xf numFmtId="0" fontId="30" fillId="0" borderId="15" xfId="0" applyFont="1" applyFill="1" applyBorder="1" applyAlignment="1" applyProtection="1">
      <alignment horizontal="center" vertical="center" wrapText="1"/>
    </xf>
    <xf numFmtId="9" fontId="4" fillId="0" borderId="15" xfId="0" applyNumberFormat="1"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5" xfId="0" applyFont="1" applyBorder="1" applyAlignment="1" applyProtection="1">
      <alignment horizontal="justify" vertical="center" wrapText="1"/>
    </xf>
    <xf numFmtId="0" fontId="4" fillId="0" borderId="17" xfId="0" applyFont="1" applyFill="1" applyBorder="1" applyAlignment="1" applyProtection="1">
      <alignment horizontal="justify" vertical="center" wrapText="1"/>
    </xf>
    <xf numFmtId="9" fontId="30" fillId="0" borderId="17" xfId="0" applyNumberFormat="1" applyFont="1" applyFill="1" applyBorder="1" applyAlignment="1" applyProtection="1">
      <alignment horizontal="center" vertical="center" wrapText="1"/>
    </xf>
    <xf numFmtId="14" fontId="30" fillId="0" borderId="17" xfId="0" applyNumberFormat="1" applyFont="1" applyFill="1" applyBorder="1" applyAlignment="1" applyProtection="1">
      <alignment horizontal="center" vertical="center" wrapText="1"/>
    </xf>
    <xf numFmtId="0" fontId="4" fillId="0" borderId="16" xfId="0" applyFont="1" applyFill="1" applyBorder="1" applyAlignment="1" applyProtection="1">
      <alignment horizontal="justify" vertical="center" wrapText="1"/>
      <protection locked="0"/>
    </xf>
    <xf numFmtId="9" fontId="30" fillId="0" borderId="30" xfId="0" applyNumberFormat="1" applyFont="1" applyFill="1" applyBorder="1" applyAlignment="1" applyProtection="1">
      <alignment horizontal="center" vertical="center" wrapText="1"/>
    </xf>
    <xf numFmtId="14" fontId="30" fillId="0" borderId="30" xfId="0" applyNumberFormat="1" applyFont="1" applyFill="1" applyBorder="1" applyAlignment="1" applyProtection="1">
      <alignment horizontal="center" vertical="center" wrapText="1"/>
    </xf>
    <xf numFmtId="9" fontId="4" fillId="0" borderId="30" xfId="0" applyNumberFormat="1"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justify" vertical="center" wrapText="1"/>
    </xf>
    <xf numFmtId="0" fontId="4" fillId="0" borderId="31" xfId="0" applyFont="1" applyFill="1" applyBorder="1" applyAlignment="1" applyProtection="1">
      <alignment horizontal="justify" vertical="center" wrapText="1"/>
      <protection locked="0"/>
    </xf>
    <xf numFmtId="0" fontId="30" fillId="0" borderId="17" xfId="0" applyFont="1" applyFill="1" applyBorder="1" applyAlignment="1" applyProtection="1">
      <alignment horizontal="center" vertical="center" wrapText="1"/>
    </xf>
    <xf numFmtId="9" fontId="4" fillId="0" borderId="17" xfId="0" applyNumberFormat="1"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29" fillId="2" borderId="34" xfId="0" applyFont="1" applyFill="1" applyBorder="1" applyAlignment="1" applyProtection="1">
      <alignment horizontal="center" vertical="center" wrapText="1"/>
      <protection locked="0"/>
    </xf>
    <xf numFmtId="0" fontId="29" fillId="2" borderId="35" xfId="0" applyFont="1" applyFill="1" applyBorder="1" applyAlignment="1" applyProtection="1">
      <alignment horizontal="center" vertical="center" wrapText="1"/>
      <protection locked="0"/>
    </xf>
    <xf numFmtId="0" fontId="29" fillId="0" borderId="35" xfId="0" applyFont="1" applyFill="1" applyBorder="1" applyAlignment="1" applyProtection="1">
      <alignment horizontal="center" vertical="center" wrapText="1"/>
      <protection locked="0"/>
    </xf>
    <xf numFmtId="0" fontId="32" fillId="0" borderId="35" xfId="0" applyFont="1" applyFill="1" applyBorder="1" applyAlignment="1" applyProtection="1">
      <alignment horizontal="center" vertical="center" wrapText="1"/>
      <protection locked="0"/>
    </xf>
    <xf numFmtId="0" fontId="32" fillId="0" borderId="36"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justify" vertical="center" wrapText="1"/>
    </xf>
    <xf numFmtId="0" fontId="31" fillId="2" borderId="15" xfId="0" applyFont="1" applyFill="1" applyBorder="1" applyAlignment="1" applyProtection="1">
      <alignment horizontal="justify" vertical="center" wrapText="1"/>
    </xf>
    <xf numFmtId="0" fontId="28" fillId="0" borderId="17" xfId="0" applyFont="1" applyFill="1" applyBorder="1"/>
    <xf numFmtId="0" fontId="4" fillId="0" borderId="30" xfId="0" applyFont="1" applyBorder="1" applyAlignment="1" applyProtection="1">
      <alignment horizontal="justify" vertical="center" wrapText="1"/>
    </xf>
    <xf numFmtId="0" fontId="30" fillId="0" borderId="30" xfId="0" applyFont="1" applyFill="1" applyBorder="1" applyAlignment="1">
      <alignment horizontal="center" vertical="center" wrapText="1"/>
    </xf>
    <xf numFmtId="0" fontId="4" fillId="0" borderId="33" xfId="0" applyFont="1" applyFill="1" applyBorder="1" applyAlignment="1" applyProtection="1">
      <alignment horizontal="justify" vertical="center" wrapText="1"/>
      <protection locked="0"/>
    </xf>
    <xf numFmtId="0" fontId="43" fillId="2" borderId="0" xfId="0" applyFont="1" applyFill="1" applyAlignment="1"/>
    <xf numFmtId="0" fontId="0" fillId="0" borderId="0" xfId="0" applyAlignment="1">
      <alignment horizontal="justify"/>
    </xf>
    <xf numFmtId="0" fontId="4" fillId="0" borderId="15" xfId="0" applyFont="1" applyFill="1" applyBorder="1" applyAlignment="1">
      <alignment horizontal="justify" vertical="center" wrapText="1"/>
    </xf>
    <xf numFmtId="0" fontId="4" fillId="0" borderId="0" xfId="0" applyFont="1" applyBorder="1" applyAlignment="1">
      <alignment horizontal="justify" vertical="center"/>
    </xf>
    <xf numFmtId="0" fontId="0" fillId="0" borderId="0" xfId="0" applyFill="1" applyAlignment="1">
      <alignment horizontal="justify"/>
    </xf>
    <xf numFmtId="0" fontId="4" fillId="0" borderId="0" xfId="0" applyFont="1" applyFill="1" applyBorder="1" applyAlignment="1">
      <alignment horizontal="justify" vertical="center"/>
    </xf>
    <xf numFmtId="0" fontId="4" fillId="0" borderId="0" xfId="0" applyFont="1" applyAlignment="1" applyProtection="1">
      <alignment horizontal="center" vertical="center"/>
      <protection locked="0"/>
    </xf>
    <xf numFmtId="0" fontId="41" fillId="2" borderId="0" xfId="0" applyFont="1" applyFill="1" applyAlignment="1">
      <alignment horizontal="center"/>
    </xf>
    <xf numFmtId="0" fontId="43" fillId="2" borderId="0" xfId="0" applyFont="1" applyFill="1" applyAlignment="1">
      <alignment horizontal="center"/>
    </xf>
    <xf numFmtId="0" fontId="4" fillId="0" borderId="1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32" fillId="26" borderId="37" xfId="0" applyFont="1" applyFill="1" applyBorder="1" applyAlignment="1" applyProtection="1">
      <alignment horizontal="center" vertical="center"/>
      <protection locked="0"/>
    </xf>
    <xf numFmtId="0" fontId="32" fillId="26" borderId="38"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35" fillId="0" borderId="0" xfId="77" applyFont="1" applyBorder="1" applyAlignment="1">
      <alignment horizontal="center" vertical="center" wrapText="1"/>
    </xf>
    <xf numFmtId="0" fontId="35" fillId="0" borderId="23" xfId="77" applyFont="1" applyBorder="1" applyAlignment="1">
      <alignment horizontal="center" vertical="center" wrapText="1"/>
    </xf>
  </cellXfs>
  <cellStyles count="78">
    <cellStyle name="20% - Énfasis1 2" xfId="5"/>
    <cellStyle name="20% - Énfasis2 2" xfId="6"/>
    <cellStyle name="20% - Énfasis3 2" xfId="7"/>
    <cellStyle name="20% - Énfasis4 2" xfId="8"/>
    <cellStyle name="20% - Énfasis5 2" xfId="9"/>
    <cellStyle name="20% - Énfasis6 2" xfId="10"/>
    <cellStyle name="40% - Énfasis1 2" xfId="11"/>
    <cellStyle name="40% - Énfasis2 2" xfId="12"/>
    <cellStyle name="40% - Énfasis3 2" xfId="13"/>
    <cellStyle name="40% - Énfasis4 2" xfId="14"/>
    <cellStyle name="40% - Énfasis5 2" xfId="15"/>
    <cellStyle name="40% - Énfasis6 2" xfId="16"/>
    <cellStyle name="60% - Énfasis1 2" xfId="17"/>
    <cellStyle name="60% - Énfasis2 2" xfId="18"/>
    <cellStyle name="60% - Énfasis3 2" xfId="19"/>
    <cellStyle name="60% - Énfasis4 2" xfId="20"/>
    <cellStyle name="60% - Énfasis5 2" xfId="21"/>
    <cellStyle name="60% - Énfasis6 2" xfId="22"/>
    <cellStyle name="BodyStyle" xfId="51"/>
    <cellStyle name="Buena 2" xfId="23"/>
    <cellStyle name="Cálculo 2" xfId="24"/>
    <cellStyle name="Cálculo 2 2" xfId="58"/>
    <cellStyle name="Cálculo 2 2 2" xfId="71"/>
    <cellStyle name="Cálculo 2 3" xfId="66"/>
    <cellStyle name="Celda de comprobación 2" xfId="25"/>
    <cellStyle name="Celda vinculada 2" xfId="26"/>
    <cellStyle name="Encabezado 4 2" xfId="27"/>
    <cellStyle name="Énfasis1 2" xfId="28"/>
    <cellStyle name="Énfasis2 2" xfId="29"/>
    <cellStyle name="Énfasis3 2" xfId="30"/>
    <cellStyle name="Énfasis4 2" xfId="31"/>
    <cellStyle name="Énfasis5 2" xfId="32"/>
    <cellStyle name="Énfasis6 2" xfId="33"/>
    <cellStyle name="Entrada 2" xfId="34"/>
    <cellStyle name="Entrada 2 2" xfId="59"/>
    <cellStyle name="Entrada 2 2 2" xfId="72"/>
    <cellStyle name="Entrada 2 3" xfId="67"/>
    <cellStyle name="HeaderStyle" xfId="50"/>
    <cellStyle name="Hipervínculo 2" xfId="55"/>
    <cellStyle name="Incorrecto 2" xfId="35"/>
    <cellStyle name="Millares [0] 2" xfId="56"/>
    <cellStyle name="Millares 2" xfId="48"/>
    <cellStyle name="Millares 2 2" xfId="63"/>
    <cellStyle name="Moneda [0] 2" xfId="54"/>
    <cellStyle name="Moneda [0] 2 2" xfId="64"/>
    <cellStyle name="Moneda 11" xfId="49"/>
    <cellStyle name="Moneda 2" xfId="3"/>
    <cellStyle name="Moneda 3" xfId="1"/>
    <cellStyle name="Moneda 3 2" xfId="65"/>
    <cellStyle name="Moneda 4" xfId="57"/>
    <cellStyle name="Neutral 2" xfId="36"/>
    <cellStyle name="Normal" xfId="0" builtinId="0"/>
    <cellStyle name="Normal 2" xfId="37"/>
    <cellStyle name="Normal 3" xfId="4"/>
    <cellStyle name="Normal 4" xfId="53"/>
    <cellStyle name="Normal 5" xfId="2"/>
    <cellStyle name="Normal_ACTUALIZACION DE INDICADORES 2008(R)" xfId="77"/>
    <cellStyle name="Notas 2" xfId="38"/>
    <cellStyle name="Notas 2 2" xfId="60"/>
    <cellStyle name="Notas 2 2 2" xfId="73"/>
    <cellStyle name="Notas 2 3" xfId="68"/>
    <cellStyle name="Numeric" xfId="52"/>
    <cellStyle name="Porcentaje" xfId="76" builtinId="5"/>
    <cellStyle name="Porcentaje 3" xfId="47"/>
    <cellStyle name="Salida 2" xfId="39"/>
    <cellStyle name="Salida 2 2" xfId="61"/>
    <cellStyle name="Salida 2 2 2" xfId="74"/>
    <cellStyle name="Salida 2 3" xfId="69"/>
    <cellStyle name="Texto de advertencia 2" xfId="40"/>
    <cellStyle name="Texto explicativo 2" xfId="41"/>
    <cellStyle name="Título 1 2" xfId="43"/>
    <cellStyle name="Título 2 2" xfId="44"/>
    <cellStyle name="Título 3 2" xfId="45"/>
    <cellStyle name="Título 4" xfId="42"/>
    <cellStyle name="Total 2" xfId="46"/>
    <cellStyle name="Total 2 2" xfId="62"/>
    <cellStyle name="Total 2 2 2" xfId="75"/>
    <cellStyle name="Total 2 3"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2</xdr:col>
      <xdr:colOff>85725</xdr:colOff>
      <xdr:row>3</xdr:row>
      <xdr:rowOff>85724</xdr:rowOff>
    </xdr:from>
    <xdr:ext cx="3057525" cy="942975"/>
    <xdr:pic>
      <xdr:nvPicPr>
        <xdr:cNvPr id="18" name="Imagen 17">
          <a:extLst>
            <a:ext uri="{FF2B5EF4-FFF2-40B4-BE49-F238E27FC236}">
              <a16:creationId xmlns:a16="http://schemas.microsoft.com/office/drawing/2014/main" xmlns="" id="{00000000-0008-0000-0000-000012000000}"/>
            </a:ext>
          </a:extLst>
        </xdr:cNvPr>
        <xdr:cNvPicPr>
          <a:picLocks noChangeAspect="1"/>
        </xdr:cNvPicPr>
      </xdr:nvPicPr>
      <xdr:blipFill rotWithShape="1">
        <a:blip xmlns:r="http://schemas.openxmlformats.org/officeDocument/2006/relationships" r:embed="rId1"/>
        <a:srcRect l="18127" t="34078" r="65153" b="56754"/>
        <a:stretch/>
      </xdr:blipFill>
      <xdr:spPr>
        <a:xfrm>
          <a:off x="7448550" y="742949"/>
          <a:ext cx="3057525" cy="942975"/>
        </a:xfrm>
        <a:prstGeom prst="rect">
          <a:avLst/>
        </a:prstGeom>
      </xdr:spPr>
    </xdr:pic>
    <xdr:clientData/>
  </xdr:oneCellAnchor>
  <xdr:oneCellAnchor>
    <xdr:from>
      <xdr:col>2</xdr:col>
      <xdr:colOff>142875</xdr:colOff>
      <xdr:row>4</xdr:row>
      <xdr:rowOff>76200</xdr:rowOff>
    </xdr:from>
    <xdr:ext cx="3181350" cy="581025"/>
    <xdr:pic>
      <xdr:nvPicPr>
        <xdr:cNvPr id="19" name="Imagen 18">
          <a:extLst>
            <a:ext uri="{FF2B5EF4-FFF2-40B4-BE49-F238E27FC236}">
              <a16:creationId xmlns:a16="http://schemas.microsoft.com/office/drawing/2014/main" xmlns="" id="{00000000-0008-0000-0000-000013000000}"/>
            </a:ext>
          </a:extLst>
        </xdr:cNvPr>
        <xdr:cNvPicPr>
          <a:picLocks noChangeAspect="1"/>
        </xdr:cNvPicPr>
      </xdr:nvPicPr>
      <xdr:blipFill rotWithShape="1">
        <a:blip xmlns:r="http://schemas.openxmlformats.org/officeDocument/2006/relationships" r:embed="rId2"/>
        <a:srcRect l="21826" t="37412" r="60255" b="57772"/>
        <a:stretch/>
      </xdr:blipFill>
      <xdr:spPr>
        <a:xfrm>
          <a:off x="7505700" y="1781175"/>
          <a:ext cx="3181350" cy="581025"/>
        </a:xfrm>
        <a:prstGeom prst="rect">
          <a:avLst/>
        </a:prstGeom>
      </xdr:spPr>
    </xdr:pic>
    <xdr:clientData/>
  </xdr:oneCellAnchor>
  <xdr:oneCellAnchor>
    <xdr:from>
      <xdr:col>2</xdr:col>
      <xdr:colOff>123825</xdr:colOff>
      <xdr:row>5</xdr:row>
      <xdr:rowOff>123825</xdr:rowOff>
    </xdr:from>
    <xdr:ext cx="2905125" cy="704850"/>
    <xdr:pic>
      <xdr:nvPicPr>
        <xdr:cNvPr id="20" name="Imagen 19">
          <a:extLst>
            <a:ext uri="{FF2B5EF4-FFF2-40B4-BE49-F238E27FC236}">
              <a16:creationId xmlns:a16="http://schemas.microsoft.com/office/drawing/2014/main" xmlns="" id="{00000000-0008-0000-0000-000014000000}"/>
            </a:ext>
          </a:extLst>
        </xdr:cNvPr>
        <xdr:cNvPicPr>
          <a:picLocks noChangeAspect="1"/>
        </xdr:cNvPicPr>
      </xdr:nvPicPr>
      <xdr:blipFill rotWithShape="1">
        <a:blip xmlns:r="http://schemas.openxmlformats.org/officeDocument/2006/relationships" r:embed="rId3"/>
        <a:srcRect l="8074" t="45932" r="74580" b="47956"/>
        <a:stretch/>
      </xdr:blipFill>
      <xdr:spPr>
        <a:xfrm>
          <a:off x="7486650" y="2562225"/>
          <a:ext cx="2905125" cy="704850"/>
        </a:xfrm>
        <a:prstGeom prst="rect">
          <a:avLst/>
        </a:prstGeom>
      </xdr:spPr>
    </xdr:pic>
    <xdr:clientData/>
  </xdr:oneCellAnchor>
  <xdr:oneCellAnchor>
    <xdr:from>
      <xdr:col>2</xdr:col>
      <xdr:colOff>495300</xdr:colOff>
      <xdr:row>7</xdr:row>
      <xdr:rowOff>342900</xdr:rowOff>
    </xdr:from>
    <xdr:ext cx="2266667" cy="247619"/>
    <xdr:pic>
      <xdr:nvPicPr>
        <xdr:cNvPr id="21" name="Imagen 20">
          <a:extLst>
            <a:ext uri="{FF2B5EF4-FFF2-40B4-BE49-F238E27FC236}">
              <a16:creationId xmlns:a16="http://schemas.microsoft.com/office/drawing/2014/main" xmlns="" id="{00000000-0008-0000-0000-000015000000}"/>
            </a:ext>
          </a:extLst>
        </xdr:cNvPr>
        <xdr:cNvPicPr>
          <a:picLocks noChangeAspect="1"/>
        </xdr:cNvPicPr>
      </xdr:nvPicPr>
      <xdr:blipFill>
        <a:blip xmlns:r="http://schemas.openxmlformats.org/officeDocument/2006/relationships" r:embed="rId4"/>
        <a:stretch>
          <a:fillRect/>
        </a:stretch>
      </xdr:blipFill>
      <xdr:spPr>
        <a:xfrm>
          <a:off x="7858125" y="4810125"/>
          <a:ext cx="2266667" cy="247619"/>
        </a:xfrm>
        <a:prstGeom prst="rect">
          <a:avLst/>
        </a:prstGeom>
      </xdr:spPr>
    </xdr:pic>
    <xdr:clientData/>
  </xdr:oneCellAnchor>
  <xdr:oneCellAnchor>
    <xdr:from>
      <xdr:col>2</xdr:col>
      <xdr:colOff>85725</xdr:colOff>
      <xdr:row>8</xdr:row>
      <xdr:rowOff>295275</xdr:rowOff>
    </xdr:from>
    <xdr:ext cx="3076575" cy="657143"/>
    <xdr:pic>
      <xdr:nvPicPr>
        <xdr:cNvPr id="22" name="Imagen 21">
          <a:extLst>
            <a:ext uri="{FF2B5EF4-FFF2-40B4-BE49-F238E27FC236}">
              <a16:creationId xmlns:a16="http://schemas.microsoft.com/office/drawing/2014/main" xmlns="" id="{00000000-0008-0000-0000-000016000000}"/>
            </a:ext>
          </a:extLst>
        </xdr:cNvPr>
        <xdr:cNvPicPr>
          <a:picLocks noChangeAspect="1"/>
        </xdr:cNvPicPr>
      </xdr:nvPicPr>
      <xdr:blipFill>
        <a:blip xmlns:r="http://schemas.openxmlformats.org/officeDocument/2006/relationships" r:embed="rId5"/>
        <a:stretch>
          <a:fillRect/>
        </a:stretch>
      </xdr:blipFill>
      <xdr:spPr>
        <a:xfrm>
          <a:off x="1905000" y="5800725"/>
          <a:ext cx="3076575" cy="657143"/>
        </a:xfrm>
        <a:prstGeom prst="rect">
          <a:avLst/>
        </a:prstGeom>
      </xdr:spPr>
    </xdr:pic>
    <xdr:clientData/>
  </xdr:oneCellAnchor>
  <xdr:oneCellAnchor>
    <xdr:from>
      <xdr:col>2</xdr:col>
      <xdr:colOff>142875</xdr:colOff>
      <xdr:row>9</xdr:row>
      <xdr:rowOff>190500</xdr:rowOff>
    </xdr:from>
    <xdr:ext cx="3228571" cy="523810"/>
    <xdr:pic>
      <xdr:nvPicPr>
        <xdr:cNvPr id="23" name="Imagen 22">
          <a:extLst>
            <a:ext uri="{FF2B5EF4-FFF2-40B4-BE49-F238E27FC236}">
              <a16:creationId xmlns:a16="http://schemas.microsoft.com/office/drawing/2014/main" xmlns="" id="{00000000-0008-0000-0000-000017000000}"/>
            </a:ext>
          </a:extLst>
        </xdr:cNvPr>
        <xdr:cNvPicPr>
          <a:picLocks noChangeAspect="1"/>
        </xdr:cNvPicPr>
      </xdr:nvPicPr>
      <xdr:blipFill>
        <a:blip xmlns:r="http://schemas.openxmlformats.org/officeDocument/2006/relationships" r:embed="rId6"/>
        <a:stretch>
          <a:fillRect/>
        </a:stretch>
      </xdr:blipFill>
      <xdr:spPr>
        <a:xfrm>
          <a:off x="7505700" y="6915150"/>
          <a:ext cx="3228571" cy="523810"/>
        </a:xfrm>
        <a:prstGeom prst="rect">
          <a:avLst/>
        </a:prstGeom>
      </xdr:spPr>
    </xdr:pic>
    <xdr:clientData/>
  </xdr:oneCellAnchor>
  <xdr:oneCellAnchor>
    <xdr:from>
      <xdr:col>2</xdr:col>
      <xdr:colOff>76201</xdr:colOff>
      <xdr:row>6</xdr:row>
      <xdr:rowOff>276225</xdr:rowOff>
    </xdr:from>
    <xdr:ext cx="3429000" cy="419101"/>
    <xdr:pic>
      <xdr:nvPicPr>
        <xdr:cNvPr id="24" name="Imagen 23">
          <a:extLst>
            <a:ext uri="{FF2B5EF4-FFF2-40B4-BE49-F238E27FC236}">
              <a16:creationId xmlns:a16="http://schemas.microsoft.com/office/drawing/2014/main" xmlns="" id="{00000000-0008-0000-0000-000018000000}"/>
            </a:ext>
          </a:extLst>
        </xdr:cNvPr>
        <xdr:cNvPicPr>
          <a:picLocks noChangeAspect="1"/>
        </xdr:cNvPicPr>
      </xdr:nvPicPr>
      <xdr:blipFill rotWithShape="1">
        <a:blip xmlns:r="http://schemas.openxmlformats.org/officeDocument/2006/relationships" r:embed="rId7"/>
        <a:srcRect l="26202" t="43431" r="52389" b="52494"/>
        <a:stretch/>
      </xdr:blipFill>
      <xdr:spPr>
        <a:xfrm>
          <a:off x="7439026" y="3629025"/>
          <a:ext cx="3429000" cy="41910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485775</xdr:colOff>
      <xdr:row>0</xdr:row>
      <xdr:rowOff>66674</xdr:rowOff>
    </xdr:from>
    <xdr:to>
      <xdr:col>5</xdr:col>
      <xdr:colOff>590551</xdr:colOff>
      <xdr:row>2</xdr:row>
      <xdr:rowOff>104775</xdr:rowOff>
    </xdr:to>
    <xdr:pic>
      <xdr:nvPicPr>
        <xdr:cNvPr id="11" name="Imagen 10">
          <a:extLst>
            <a:ext uri="{FF2B5EF4-FFF2-40B4-BE49-F238E27FC236}">
              <a16:creationId xmlns:a16="http://schemas.microsoft.com/office/drawing/2014/main" xmlns="" id="{00000000-0008-0000-0200-00000B000000}"/>
            </a:ext>
          </a:extLst>
        </xdr:cNvPr>
        <xdr:cNvPicPr>
          <a:picLocks noChangeAspect="1"/>
        </xdr:cNvPicPr>
      </xdr:nvPicPr>
      <xdr:blipFill rotWithShape="1">
        <a:blip xmlns:r="http://schemas.openxmlformats.org/officeDocument/2006/relationships" r:embed="rId1"/>
        <a:srcRect l="26202" t="43431" r="52389" b="52494"/>
        <a:stretch/>
      </xdr:blipFill>
      <xdr:spPr>
        <a:xfrm>
          <a:off x="485775" y="66674"/>
          <a:ext cx="3914776" cy="4191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ARCHIVOSTSM\Mis%20documentos\Ambiental\Desempe&#241;o%20Ambiental\Indicadores%20Ambien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hiculos"/>
      <sheetName val="Operadores"/>
      <sheetName val="Consumo_Agua"/>
      <sheetName val="Analisis_Consumo_Agua"/>
      <sheetName val="Resum_Lubricantes (Historico)"/>
      <sheetName val="ResumenConsumoKM (historico)"/>
      <sheetName val="ResumenEficiencia (historico)"/>
      <sheetName val="Resum_Lubricantes"/>
      <sheetName val="Lubricantes"/>
      <sheetName val="ResumenKilometros"/>
      <sheetName val="ResumenConsumo"/>
      <sheetName val="Resumen ConsumoxKilometro"/>
      <sheetName val="Hoja2"/>
      <sheetName val="Resumen"/>
      <sheetName val="Eficiencia Energetica"/>
      <sheetName val="Consumo_Lubricante"/>
      <sheetName val="Cuadro Control"/>
      <sheetName val="DatosCombustible"/>
      <sheetName val="Agua"/>
      <sheetName val="Hoja21"/>
      <sheetName val="Consumo_Filtros"/>
      <sheetName val="TipoFiltro"/>
      <sheetName val="Tipo_Aceite"/>
      <sheetName val="Registro_Empresa"/>
      <sheetName val="Refrigerante"/>
      <sheetName val="Material_Contaminado"/>
      <sheetName val="Lodos"/>
      <sheetName val="Llantas"/>
      <sheetName val="Grasas"/>
      <sheetName val="Filtros"/>
      <sheetName val="Consumo_Aceites"/>
      <sheetName val="Chatarra"/>
      <sheetName val="Catalizadores"/>
      <sheetName val="Baterias"/>
      <sheetName val="Aceites"/>
      <sheetName val="LISTAS DESPLEGABLES"/>
      <sheetName val="Hoja1"/>
      <sheetName val="PIGA"/>
      <sheetName val="Hoja3"/>
      <sheetName val="Analisis_Residuos_Flota_Año"/>
      <sheetName val="Resum_Refrigerante"/>
      <sheetName val="Gráfico1"/>
      <sheetName val="ResumenEficiencia (historic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0">
          <cell r="I30">
            <v>6.2480480814633381</v>
          </cell>
        </row>
      </sheetData>
      <sheetData sheetId="13" refreshError="1">
        <row r="29">
          <cell r="D29">
            <v>6.2493775206744901</v>
          </cell>
        </row>
        <row r="30">
          <cell r="C30">
            <v>1</v>
          </cell>
          <cell r="D30">
            <v>9.7898041653540169</v>
          </cell>
          <cell r="E30">
            <v>3</v>
          </cell>
          <cell r="I30">
            <v>6.2480480814633381</v>
          </cell>
        </row>
        <row r="31">
          <cell r="E31">
            <v>6.2683838076387941</v>
          </cell>
          <cell r="I31">
            <v>10.324235276715344</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refreshError="1"/>
      <sheetData sheetId="41" refreshError="1"/>
      <sheetData sheetId="4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showGridLines="0" tabSelected="1" topLeftCell="A5" zoomScaleNormal="100" workbookViewId="0">
      <selection activeCell="G12" sqref="G12"/>
    </sheetView>
  </sheetViews>
  <sheetFormatPr baseColWidth="10" defaultRowHeight="14.25" x14ac:dyDescent="0.2"/>
  <cols>
    <col min="1" max="1" width="18.140625" style="22" customWidth="1"/>
    <col min="2" max="2" width="9.140625" style="22" bestFit="1" customWidth="1"/>
    <col min="3" max="3" width="53.85546875" style="22" customWidth="1"/>
    <col min="4" max="4" width="21.140625" style="22" customWidth="1"/>
    <col min="5" max="5" width="25.7109375" style="22" customWidth="1"/>
    <col min="6" max="7" width="8.28515625" style="22" bestFit="1" customWidth="1"/>
    <col min="8" max="8" width="9.140625" style="22" bestFit="1" customWidth="1"/>
    <col min="9" max="9" width="51" style="22" customWidth="1"/>
    <col min="10" max="10" width="13.140625" style="22" customWidth="1"/>
    <col min="11" max="11" width="1.28515625" style="22" customWidth="1"/>
    <col min="12" max="16384" width="11.42578125" style="22"/>
  </cols>
  <sheetData>
    <row r="1" spans="1:11" ht="23.25" x14ac:dyDescent="0.35">
      <c r="A1" s="82" t="s">
        <v>142</v>
      </c>
      <c r="B1" s="82"/>
      <c r="C1" s="82"/>
      <c r="D1" s="82"/>
      <c r="E1" s="82"/>
      <c r="F1" s="82"/>
      <c r="G1" s="82"/>
      <c r="H1" s="82"/>
      <c r="I1" s="82"/>
      <c r="J1" s="82"/>
      <c r="K1" s="24"/>
    </row>
    <row r="2" spans="1:11" ht="15" thickBot="1" x14ac:dyDescent="0.25">
      <c r="A2" s="3"/>
      <c r="B2" s="3"/>
      <c r="D2" s="3"/>
      <c r="E2" s="3"/>
    </row>
    <row r="3" spans="1:11" x14ac:dyDescent="0.2">
      <c r="A3" s="31" t="s">
        <v>94</v>
      </c>
      <c r="B3" s="32" t="s">
        <v>97</v>
      </c>
      <c r="C3" s="32" t="s">
        <v>101</v>
      </c>
      <c r="D3" s="32" t="s">
        <v>95</v>
      </c>
      <c r="E3" s="32" t="s">
        <v>96</v>
      </c>
      <c r="F3" s="32" t="s">
        <v>98</v>
      </c>
      <c r="G3" s="32" t="s">
        <v>99</v>
      </c>
      <c r="H3" s="32" t="s">
        <v>100</v>
      </c>
      <c r="I3" s="32" t="s">
        <v>102</v>
      </c>
      <c r="J3" s="33" t="s">
        <v>111</v>
      </c>
    </row>
    <row r="4" spans="1:11" ht="82.5" customHeight="1" x14ac:dyDescent="0.2">
      <c r="A4" s="25" t="s">
        <v>106</v>
      </c>
      <c r="B4" s="14" t="s">
        <v>75</v>
      </c>
      <c r="C4" s="26"/>
      <c r="D4" s="13" t="s">
        <v>73</v>
      </c>
      <c r="E4" s="13" t="s">
        <v>74</v>
      </c>
      <c r="F4" s="15" t="s">
        <v>65</v>
      </c>
      <c r="G4" s="15" t="s">
        <v>65</v>
      </c>
      <c r="H4" s="15" t="s">
        <v>65</v>
      </c>
      <c r="I4" s="13" t="s">
        <v>138</v>
      </c>
      <c r="J4" s="34" t="s">
        <v>65</v>
      </c>
    </row>
    <row r="5" spans="1:11" ht="57.75" customHeight="1" x14ac:dyDescent="0.2">
      <c r="A5" s="25" t="s">
        <v>76</v>
      </c>
      <c r="B5" s="18" t="s">
        <v>75</v>
      </c>
      <c r="C5" s="26"/>
      <c r="D5" s="16" t="s">
        <v>77</v>
      </c>
      <c r="E5" s="17" t="s">
        <v>78</v>
      </c>
      <c r="F5" s="15">
        <v>1</v>
      </c>
      <c r="G5" s="15">
        <v>1</v>
      </c>
      <c r="H5" s="15">
        <v>1</v>
      </c>
      <c r="I5" s="13" t="s">
        <v>108</v>
      </c>
      <c r="J5" s="35">
        <v>1</v>
      </c>
    </row>
    <row r="6" spans="1:11" ht="72" customHeight="1" x14ac:dyDescent="0.2">
      <c r="A6" s="25" t="s">
        <v>79</v>
      </c>
      <c r="B6" s="18" t="s">
        <v>81</v>
      </c>
      <c r="C6" s="26"/>
      <c r="D6" s="16" t="s">
        <v>107</v>
      </c>
      <c r="E6" s="16" t="s">
        <v>80</v>
      </c>
      <c r="F6" s="15" t="s">
        <v>65</v>
      </c>
      <c r="G6" s="15" t="s">
        <v>65</v>
      </c>
      <c r="H6" s="15" t="s">
        <v>65</v>
      </c>
      <c r="I6" s="13" t="s">
        <v>109</v>
      </c>
      <c r="J6" s="34" t="s">
        <v>65</v>
      </c>
    </row>
    <row r="7" spans="1:11" ht="87.75" customHeight="1" x14ac:dyDescent="0.2">
      <c r="A7" s="25" t="s">
        <v>82</v>
      </c>
      <c r="B7" s="18" t="s">
        <v>75</v>
      </c>
      <c r="C7" s="26"/>
      <c r="D7" s="16" t="s">
        <v>83</v>
      </c>
      <c r="E7" s="16" t="s">
        <v>84</v>
      </c>
      <c r="F7" s="19">
        <v>213</v>
      </c>
      <c r="G7" s="19">
        <v>577</v>
      </c>
      <c r="H7" s="19">
        <v>940</v>
      </c>
      <c r="I7" s="13" t="s">
        <v>108</v>
      </c>
      <c r="J7" s="36">
        <f>940/950</f>
        <v>0.98947368421052628</v>
      </c>
    </row>
    <row r="8" spans="1:11" ht="81.75" customHeight="1" x14ac:dyDescent="0.2">
      <c r="A8" s="25" t="s">
        <v>85</v>
      </c>
      <c r="B8" s="18" t="s">
        <v>75</v>
      </c>
      <c r="C8" s="26"/>
      <c r="D8" s="16" t="s">
        <v>86</v>
      </c>
      <c r="E8" s="16" t="s">
        <v>87</v>
      </c>
      <c r="F8" s="20">
        <v>97601</v>
      </c>
      <c r="G8" s="20">
        <v>192811</v>
      </c>
      <c r="H8" s="20">
        <v>123254</v>
      </c>
      <c r="I8" s="13" t="s">
        <v>139</v>
      </c>
      <c r="J8" s="36">
        <f>413666/750000</f>
        <v>0.55155466666666664</v>
      </c>
      <c r="K8" s="23">
        <f>F8+G8+H8</f>
        <v>413666</v>
      </c>
    </row>
    <row r="9" spans="1:11" ht="96" customHeight="1" x14ac:dyDescent="0.2">
      <c r="A9" s="25" t="s">
        <v>88</v>
      </c>
      <c r="B9" s="18" t="s">
        <v>81</v>
      </c>
      <c r="C9" s="26"/>
      <c r="D9" s="16" t="s">
        <v>89</v>
      </c>
      <c r="E9" s="16" t="s">
        <v>90</v>
      </c>
      <c r="F9" s="15" t="s">
        <v>65</v>
      </c>
      <c r="G9" s="21">
        <v>0.91</v>
      </c>
      <c r="H9" s="15" t="s">
        <v>65</v>
      </c>
      <c r="I9" s="13" t="s">
        <v>110</v>
      </c>
      <c r="J9" s="36">
        <v>0.91</v>
      </c>
    </row>
    <row r="10" spans="1:11" ht="66" customHeight="1" thickBot="1" x14ac:dyDescent="0.25">
      <c r="A10" s="37" t="s">
        <v>91</v>
      </c>
      <c r="B10" s="38" t="s">
        <v>75</v>
      </c>
      <c r="C10" s="39"/>
      <c r="D10" s="40" t="s">
        <v>92</v>
      </c>
      <c r="E10" s="40" t="s">
        <v>93</v>
      </c>
      <c r="F10" s="41" t="s">
        <v>65</v>
      </c>
      <c r="G10" s="41" t="s">
        <v>65</v>
      </c>
      <c r="H10" s="41" t="s">
        <v>65</v>
      </c>
      <c r="I10" s="40" t="s">
        <v>105</v>
      </c>
      <c r="J10" s="42" t="s">
        <v>65</v>
      </c>
    </row>
    <row r="11" spans="1:11" ht="15" thickBot="1" x14ac:dyDescent="0.25">
      <c r="A11" s="27"/>
      <c r="B11" s="27"/>
      <c r="C11" s="27"/>
      <c r="D11" s="27"/>
      <c r="E11" s="27"/>
      <c r="F11" s="27"/>
      <c r="G11" s="27"/>
      <c r="H11" s="27"/>
      <c r="I11" s="29" t="s">
        <v>143</v>
      </c>
      <c r="J11" s="30">
        <f>AVERAGE(J4:J10)</f>
        <v>0.86275708771929827</v>
      </c>
    </row>
    <row r="12" spans="1:11" x14ac:dyDescent="0.2">
      <c r="A12" s="27"/>
      <c r="B12" s="27"/>
      <c r="C12" s="27"/>
      <c r="D12" s="27"/>
      <c r="E12" s="27"/>
      <c r="F12" s="27"/>
      <c r="G12" s="27"/>
      <c r="H12" s="27"/>
      <c r="I12" s="27"/>
      <c r="J12" s="28"/>
    </row>
  </sheetData>
  <autoFilter ref="A3:K10"/>
  <mergeCells count="1">
    <mergeCell ref="A1:J1"/>
  </mergeCells>
  <printOptions horizontalCentered="1" verticalCentered="1"/>
  <pageMargins left="0.51181102362204722" right="0.51181102362204722" top="0.55118110236220474" bottom="0.55118110236220474" header="0.31496062992125984" footer="0.31496062992125984"/>
  <pageSetup paperSize="41" scale="69"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2"/>
  <sheetViews>
    <sheetView showGridLines="0" zoomScaleNormal="100" workbookViewId="0">
      <selection activeCell="M17" sqref="M17"/>
    </sheetView>
  </sheetViews>
  <sheetFormatPr baseColWidth="10" defaultColWidth="11.28515625" defaultRowHeight="15" x14ac:dyDescent="0.25"/>
  <cols>
    <col min="1" max="1" width="20.7109375" customWidth="1"/>
    <col min="2" max="2" width="37.42578125" style="76" customWidth="1"/>
    <col min="3" max="3" width="26.140625" style="79" customWidth="1"/>
    <col min="4" max="4" width="17.42578125" style="5" customWidth="1"/>
    <col min="5" max="7" width="13.28515625" style="5" hidden="1" customWidth="1"/>
    <col min="8" max="8" width="13.7109375" style="5" hidden="1" customWidth="1"/>
    <col min="9" max="9" width="13.28515625" style="5" hidden="1" customWidth="1"/>
    <col min="10" max="10" width="12.85546875" style="5" customWidth="1"/>
    <col min="11" max="11" width="14" style="5" customWidth="1"/>
    <col min="12" max="12" width="25" style="5" hidden="1" customWidth="1"/>
    <col min="13" max="13" width="14.42578125" style="6" customWidth="1"/>
    <col min="14" max="14" width="21.28515625" style="6" hidden="1" customWidth="1"/>
    <col min="15" max="15" width="24.42578125" style="5" customWidth="1"/>
    <col min="16" max="16" width="72.140625" style="5" customWidth="1"/>
    <col min="17" max="17" width="14" customWidth="1"/>
  </cols>
  <sheetData>
    <row r="1" spans="1:22" ht="23.25" x14ac:dyDescent="0.35">
      <c r="A1" s="83" t="s">
        <v>144</v>
      </c>
      <c r="B1" s="83"/>
      <c r="C1" s="83"/>
      <c r="D1" s="83"/>
      <c r="E1" s="83"/>
      <c r="F1" s="83"/>
      <c r="G1" s="83"/>
      <c r="H1" s="83"/>
      <c r="I1" s="83"/>
      <c r="J1" s="83"/>
      <c r="K1" s="83"/>
      <c r="L1" s="83"/>
      <c r="M1" s="83"/>
      <c r="N1" s="83"/>
      <c r="O1" s="83"/>
      <c r="P1" s="83"/>
      <c r="Q1" s="75"/>
      <c r="R1" s="75"/>
      <c r="S1" s="75"/>
      <c r="T1" s="75"/>
      <c r="U1" s="75"/>
      <c r="V1" s="75"/>
    </row>
    <row r="2" spans="1:22" ht="15.75" thickBot="1" x14ac:dyDescent="0.3"/>
    <row r="3" spans="1:22" s="1" customFormat="1" ht="15.75" thickBot="1" x14ac:dyDescent="0.3">
      <c r="A3"/>
      <c r="B3" s="76"/>
      <c r="C3" s="79"/>
      <c r="D3" s="5"/>
      <c r="E3" s="5"/>
      <c r="F3" s="5"/>
      <c r="G3" s="5"/>
      <c r="H3" s="5"/>
      <c r="I3" s="5"/>
      <c r="J3" s="5"/>
      <c r="K3" s="5"/>
      <c r="L3" s="7"/>
      <c r="M3" s="8"/>
      <c r="N3" s="8"/>
      <c r="O3" s="86" t="s">
        <v>70</v>
      </c>
      <c r="P3" s="87"/>
    </row>
    <row r="4" spans="1:22" s="81" customFormat="1" ht="60.75" thickBot="1" x14ac:dyDescent="0.3">
      <c r="A4" s="64" t="s">
        <v>1</v>
      </c>
      <c r="B4" s="65" t="s">
        <v>2</v>
      </c>
      <c r="C4" s="66" t="s">
        <v>3</v>
      </c>
      <c r="D4" s="66" t="s">
        <v>4</v>
      </c>
      <c r="E4" s="66" t="s">
        <v>5</v>
      </c>
      <c r="F4" s="66" t="s">
        <v>6</v>
      </c>
      <c r="G4" s="66" t="s">
        <v>7</v>
      </c>
      <c r="H4" s="66" t="s">
        <v>8</v>
      </c>
      <c r="I4" s="66" t="s">
        <v>9</v>
      </c>
      <c r="J4" s="66" t="s">
        <v>10</v>
      </c>
      <c r="K4" s="66" t="s">
        <v>11</v>
      </c>
      <c r="L4" s="66" t="s">
        <v>12</v>
      </c>
      <c r="M4" s="66" t="s">
        <v>60</v>
      </c>
      <c r="N4" s="66" t="s">
        <v>61</v>
      </c>
      <c r="O4" s="67" t="s">
        <v>71</v>
      </c>
      <c r="P4" s="68" t="s">
        <v>72</v>
      </c>
    </row>
    <row r="5" spans="1:22" ht="144" customHeight="1" x14ac:dyDescent="0.25">
      <c r="A5" s="88" t="s">
        <v>13</v>
      </c>
      <c r="B5" s="51" t="s">
        <v>14</v>
      </c>
      <c r="C5" s="51" t="s">
        <v>15</v>
      </c>
      <c r="D5" s="52">
        <v>0.1666</v>
      </c>
      <c r="E5" s="52">
        <v>0.33329999999999999</v>
      </c>
      <c r="F5" s="52">
        <v>0.5</v>
      </c>
      <c r="G5" s="52">
        <v>0.66659999999999997</v>
      </c>
      <c r="H5" s="52">
        <v>0.83320000000000005</v>
      </c>
      <c r="I5" s="52">
        <v>1</v>
      </c>
      <c r="J5" s="53" t="s">
        <v>16</v>
      </c>
      <c r="K5" s="53">
        <v>43464</v>
      </c>
      <c r="L5" s="61" t="s">
        <v>0</v>
      </c>
      <c r="M5" s="62">
        <v>0.17</v>
      </c>
      <c r="N5" s="63" t="s">
        <v>63</v>
      </c>
      <c r="O5" s="51" t="s">
        <v>103</v>
      </c>
      <c r="P5" s="74" t="s">
        <v>62</v>
      </c>
    </row>
    <row r="6" spans="1:22" ht="48" x14ac:dyDescent="0.25">
      <c r="A6" s="89"/>
      <c r="B6" s="50" t="s">
        <v>104</v>
      </c>
      <c r="C6" s="44" t="s">
        <v>18</v>
      </c>
      <c r="D6" s="45">
        <v>0.17</v>
      </c>
      <c r="E6" s="45">
        <v>0.34</v>
      </c>
      <c r="F6" s="45">
        <v>0.51</v>
      </c>
      <c r="G6" s="45">
        <v>0.68</v>
      </c>
      <c r="H6" s="45">
        <v>0.85</v>
      </c>
      <c r="I6" s="45">
        <v>1</v>
      </c>
      <c r="J6" s="46">
        <v>43115</v>
      </c>
      <c r="K6" s="46">
        <v>43464</v>
      </c>
      <c r="L6" s="47" t="s">
        <v>117</v>
      </c>
      <c r="M6" s="48">
        <v>0.17</v>
      </c>
      <c r="N6" s="49" t="s">
        <v>63</v>
      </c>
      <c r="O6" s="44" t="s">
        <v>146</v>
      </c>
      <c r="P6" s="54" t="s">
        <v>118</v>
      </c>
    </row>
    <row r="7" spans="1:22" ht="48" x14ac:dyDescent="0.25">
      <c r="A7" s="89"/>
      <c r="B7" s="50" t="s">
        <v>19</v>
      </c>
      <c r="C7" s="44" t="s">
        <v>119</v>
      </c>
      <c r="D7" s="45">
        <v>0.3</v>
      </c>
      <c r="E7" s="45">
        <v>0.6</v>
      </c>
      <c r="F7" s="45">
        <v>1</v>
      </c>
      <c r="G7" s="45">
        <v>1</v>
      </c>
      <c r="H7" s="45">
        <v>1</v>
      </c>
      <c r="I7" s="45">
        <v>1</v>
      </c>
      <c r="J7" s="46">
        <v>43115</v>
      </c>
      <c r="K7" s="46">
        <v>43281</v>
      </c>
      <c r="L7" s="47" t="s">
        <v>117</v>
      </c>
      <c r="M7" s="48">
        <v>0</v>
      </c>
      <c r="N7" s="49" t="s">
        <v>65</v>
      </c>
      <c r="O7" s="44" t="s">
        <v>103</v>
      </c>
      <c r="P7" s="54" t="s">
        <v>120</v>
      </c>
    </row>
    <row r="8" spans="1:22" ht="48" x14ac:dyDescent="0.25">
      <c r="A8" s="89"/>
      <c r="B8" s="50" t="s">
        <v>20</v>
      </c>
      <c r="C8" s="44" t="s">
        <v>21</v>
      </c>
      <c r="D8" s="45">
        <v>0.17</v>
      </c>
      <c r="E8" s="45">
        <v>0.34</v>
      </c>
      <c r="F8" s="45">
        <v>0.51</v>
      </c>
      <c r="G8" s="45">
        <v>0.68</v>
      </c>
      <c r="H8" s="45">
        <v>0.85</v>
      </c>
      <c r="I8" s="45">
        <v>1</v>
      </c>
      <c r="J8" s="46">
        <v>43115</v>
      </c>
      <c r="K8" s="46">
        <v>43464</v>
      </c>
      <c r="L8" s="47" t="s">
        <v>117</v>
      </c>
      <c r="M8" s="48">
        <v>0.17</v>
      </c>
      <c r="N8" s="49" t="s">
        <v>63</v>
      </c>
      <c r="O8" s="44" t="s">
        <v>146</v>
      </c>
      <c r="P8" s="54" t="s">
        <v>112</v>
      </c>
    </row>
    <row r="9" spans="1:22" ht="36" x14ac:dyDescent="0.25">
      <c r="A9" s="89"/>
      <c r="B9" s="50" t="s">
        <v>22</v>
      </c>
      <c r="C9" s="44" t="s">
        <v>23</v>
      </c>
      <c r="D9" s="45">
        <v>0</v>
      </c>
      <c r="E9" s="45">
        <v>0</v>
      </c>
      <c r="F9" s="45">
        <v>0</v>
      </c>
      <c r="G9" s="45">
        <v>0</v>
      </c>
      <c r="H9" s="45">
        <v>1</v>
      </c>
      <c r="I9" s="45">
        <v>1</v>
      </c>
      <c r="J9" s="46">
        <v>43344</v>
      </c>
      <c r="K9" s="46">
        <v>43404</v>
      </c>
      <c r="L9" s="47" t="s">
        <v>0</v>
      </c>
      <c r="M9" s="48">
        <v>0</v>
      </c>
      <c r="N9" s="49" t="s">
        <v>65</v>
      </c>
      <c r="O9" s="44" t="s">
        <v>103</v>
      </c>
      <c r="P9" s="54" t="s">
        <v>113</v>
      </c>
    </row>
    <row r="10" spans="1:22" ht="48" x14ac:dyDescent="0.25">
      <c r="A10" s="89"/>
      <c r="B10" s="69" t="s">
        <v>24</v>
      </c>
      <c r="C10" s="44" t="s">
        <v>25</v>
      </c>
      <c r="D10" s="45">
        <v>0</v>
      </c>
      <c r="E10" s="45">
        <v>0.2</v>
      </c>
      <c r="F10" s="45">
        <v>0.4</v>
      </c>
      <c r="G10" s="45">
        <v>0.6</v>
      </c>
      <c r="H10" s="45">
        <v>0.8</v>
      </c>
      <c r="I10" s="45">
        <v>1</v>
      </c>
      <c r="J10" s="46">
        <v>43132</v>
      </c>
      <c r="K10" s="46">
        <v>43464</v>
      </c>
      <c r="L10" s="47" t="s">
        <v>0</v>
      </c>
      <c r="M10" s="48">
        <v>0</v>
      </c>
      <c r="N10" s="49" t="s">
        <v>65</v>
      </c>
      <c r="O10" s="44" t="s">
        <v>147</v>
      </c>
      <c r="P10" s="54" t="s">
        <v>131</v>
      </c>
    </row>
    <row r="11" spans="1:22" ht="48" x14ac:dyDescent="0.25">
      <c r="A11" s="89"/>
      <c r="B11" s="69" t="s">
        <v>121</v>
      </c>
      <c r="C11" s="44" t="s">
        <v>26</v>
      </c>
      <c r="D11" s="45">
        <v>0</v>
      </c>
      <c r="E11" s="45">
        <v>0</v>
      </c>
      <c r="F11" s="45">
        <v>0.5</v>
      </c>
      <c r="G11" s="45">
        <v>1</v>
      </c>
      <c r="H11" s="45">
        <v>1</v>
      </c>
      <c r="I11" s="45">
        <v>1</v>
      </c>
      <c r="J11" s="46">
        <v>43221</v>
      </c>
      <c r="K11" s="46">
        <v>43342</v>
      </c>
      <c r="L11" s="47" t="s">
        <v>0</v>
      </c>
      <c r="M11" s="48">
        <v>0</v>
      </c>
      <c r="N11" s="49" t="s">
        <v>65</v>
      </c>
      <c r="O11" s="44" t="s">
        <v>103</v>
      </c>
      <c r="P11" s="54" t="s">
        <v>132</v>
      </c>
    </row>
    <row r="12" spans="1:22" ht="48" customHeight="1" x14ac:dyDescent="0.25">
      <c r="A12" s="89"/>
      <c r="B12" s="69" t="s">
        <v>27</v>
      </c>
      <c r="C12" s="44" t="s">
        <v>28</v>
      </c>
      <c r="D12" s="45">
        <v>0</v>
      </c>
      <c r="E12" s="45">
        <v>0.2</v>
      </c>
      <c r="F12" s="45">
        <v>0.4</v>
      </c>
      <c r="G12" s="45">
        <v>0.6</v>
      </c>
      <c r="H12" s="45">
        <v>0.8</v>
      </c>
      <c r="I12" s="45">
        <v>1</v>
      </c>
      <c r="J12" s="46">
        <v>43132</v>
      </c>
      <c r="K12" s="46">
        <v>43464</v>
      </c>
      <c r="L12" s="47" t="s">
        <v>0</v>
      </c>
      <c r="M12" s="48">
        <v>0</v>
      </c>
      <c r="N12" s="49" t="s">
        <v>65</v>
      </c>
      <c r="O12" s="44" t="s">
        <v>103</v>
      </c>
      <c r="P12" s="54" t="s">
        <v>122</v>
      </c>
    </row>
    <row r="13" spans="1:22" ht="48" x14ac:dyDescent="0.25">
      <c r="A13" s="89"/>
      <c r="B13" s="50" t="s">
        <v>29</v>
      </c>
      <c r="C13" s="69" t="s">
        <v>30</v>
      </c>
      <c r="D13" s="45">
        <v>0</v>
      </c>
      <c r="E13" s="45">
        <v>0.1</v>
      </c>
      <c r="F13" s="45">
        <v>0.3</v>
      </c>
      <c r="G13" s="45">
        <v>0.5</v>
      </c>
      <c r="H13" s="45">
        <v>0.75</v>
      </c>
      <c r="I13" s="45">
        <v>1</v>
      </c>
      <c r="J13" s="46">
        <v>43160</v>
      </c>
      <c r="K13" s="46">
        <v>43464</v>
      </c>
      <c r="L13" s="47" t="s">
        <v>0</v>
      </c>
      <c r="M13" s="48">
        <v>0</v>
      </c>
      <c r="N13" s="49" t="s">
        <v>65</v>
      </c>
      <c r="O13" s="44" t="s">
        <v>103</v>
      </c>
      <c r="P13" s="54" t="s">
        <v>133</v>
      </c>
    </row>
    <row r="14" spans="1:22" ht="48" customHeight="1" x14ac:dyDescent="0.25">
      <c r="A14" s="89"/>
      <c r="B14" s="50" t="s">
        <v>31</v>
      </c>
      <c r="C14" s="44" t="s">
        <v>32</v>
      </c>
      <c r="D14" s="45">
        <v>0</v>
      </c>
      <c r="E14" s="45">
        <v>0.1</v>
      </c>
      <c r="F14" s="45">
        <v>0.25</v>
      </c>
      <c r="G14" s="45">
        <v>0.45</v>
      </c>
      <c r="H14" s="45">
        <v>0.65</v>
      </c>
      <c r="I14" s="45">
        <v>1</v>
      </c>
      <c r="J14" s="46">
        <v>43160</v>
      </c>
      <c r="K14" s="46">
        <v>43464</v>
      </c>
      <c r="L14" s="47" t="s">
        <v>0</v>
      </c>
      <c r="M14" s="48">
        <v>0</v>
      </c>
      <c r="N14" s="49" t="s">
        <v>65</v>
      </c>
      <c r="O14" s="44" t="s">
        <v>103</v>
      </c>
      <c r="P14" s="54" t="s">
        <v>123</v>
      </c>
    </row>
    <row r="15" spans="1:22" ht="48" x14ac:dyDescent="0.25">
      <c r="A15" s="89"/>
      <c r="B15" s="50" t="s">
        <v>33</v>
      </c>
      <c r="C15" s="44" t="s">
        <v>34</v>
      </c>
      <c r="D15" s="45">
        <v>0</v>
      </c>
      <c r="E15" s="45">
        <v>0.1</v>
      </c>
      <c r="F15" s="45">
        <v>0.25</v>
      </c>
      <c r="G15" s="45">
        <v>0.45</v>
      </c>
      <c r="H15" s="45">
        <v>0.65</v>
      </c>
      <c r="I15" s="45">
        <v>1</v>
      </c>
      <c r="J15" s="46">
        <v>43160</v>
      </c>
      <c r="K15" s="46">
        <v>43464</v>
      </c>
      <c r="L15" s="47" t="s">
        <v>0</v>
      </c>
      <c r="M15" s="48">
        <v>0</v>
      </c>
      <c r="N15" s="49" t="s">
        <v>65</v>
      </c>
      <c r="O15" s="44" t="s">
        <v>103</v>
      </c>
      <c r="P15" s="54" t="s">
        <v>134</v>
      </c>
    </row>
    <row r="16" spans="1:22" ht="150" customHeight="1" x14ac:dyDescent="0.25">
      <c r="A16" s="89" t="s">
        <v>35</v>
      </c>
      <c r="B16" s="44" t="s">
        <v>36</v>
      </c>
      <c r="C16" s="44" t="s">
        <v>37</v>
      </c>
      <c r="D16" s="45">
        <v>0.1</v>
      </c>
      <c r="E16" s="45">
        <v>0.2</v>
      </c>
      <c r="F16" s="45">
        <v>0.3</v>
      </c>
      <c r="G16" s="45">
        <v>0.5</v>
      </c>
      <c r="H16" s="45">
        <v>0.7</v>
      </c>
      <c r="I16" s="45">
        <v>1</v>
      </c>
      <c r="J16" s="46">
        <v>43101</v>
      </c>
      <c r="K16" s="46">
        <v>43464</v>
      </c>
      <c r="L16" s="47" t="s">
        <v>0</v>
      </c>
      <c r="M16" s="48">
        <v>0.1</v>
      </c>
      <c r="N16" s="49" t="s">
        <v>64</v>
      </c>
      <c r="O16" s="44" t="s">
        <v>85</v>
      </c>
      <c r="P16" s="54" t="s">
        <v>124</v>
      </c>
    </row>
    <row r="17" spans="1:16" ht="172.5" customHeight="1" x14ac:dyDescent="0.25">
      <c r="A17" s="89"/>
      <c r="B17" s="44" t="s">
        <v>38</v>
      </c>
      <c r="C17" s="44" t="s">
        <v>125</v>
      </c>
      <c r="D17" s="45">
        <v>0.1</v>
      </c>
      <c r="E17" s="45">
        <v>0.2</v>
      </c>
      <c r="F17" s="45">
        <v>0.3</v>
      </c>
      <c r="G17" s="45">
        <v>0.5</v>
      </c>
      <c r="H17" s="45">
        <v>0.7</v>
      </c>
      <c r="I17" s="45">
        <v>1</v>
      </c>
      <c r="J17" s="46">
        <v>43101</v>
      </c>
      <c r="K17" s="46">
        <v>43464</v>
      </c>
      <c r="L17" s="47" t="s">
        <v>0</v>
      </c>
      <c r="M17" s="9">
        <v>0.1</v>
      </c>
      <c r="N17" s="49" t="s">
        <v>63</v>
      </c>
      <c r="O17" s="44" t="s">
        <v>103</v>
      </c>
      <c r="P17" s="54" t="s">
        <v>126</v>
      </c>
    </row>
    <row r="18" spans="1:16" ht="89.25" customHeight="1" x14ac:dyDescent="0.25">
      <c r="A18" s="89"/>
      <c r="B18" s="77" t="s">
        <v>39</v>
      </c>
      <c r="C18" s="44" t="s">
        <v>127</v>
      </c>
      <c r="D18" s="45">
        <v>0.17</v>
      </c>
      <c r="E18" s="45">
        <v>0.34</v>
      </c>
      <c r="F18" s="45">
        <v>0.51</v>
      </c>
      <c r="G18" s="45">
        <v>0.68</v>
      </c>
      <c r="H18" s="45">
        <v>0.85</v>
      </c>
      <c r="I18" s="45">
        <v>1</v>
      </c>
      <c r="J18" s="46">
        <v>43101</v>
      </c>
      <c r="K18" s="46">
        <v>43464</v>
      </c>
      <c r="L18" s="47" t="s">
        <v>0</v>
      </c>
      <c r="M18" s="48">
        <v>0.17</v>
      </c>
      <c r="N18" s="49" t="s">
        <v>63</v>
      </c>
      <c r="O18" s="44" t="s">
        <v>91</v>
      </c>
      <c r="P18" s="54" t="s">
        <v>68</v>
      </c>
    </row>
    <row r="19" spans="1:16" ht="48" x14ac:dyDescent="0.25">
      <c r="A19" s="89"/>
      <c r="B19" s="44" t="s">
        <v>40</v>
      </c>
      <c r="C19" s="69" t="s">
        <v>41</v>
      </c>
      <c r="D19" s="45">
        <v>0</v>
      </c>
      <c r="E19" s="45">
        <v>0.25</v>
      </c>
      <c r="F19" s="45">
        <v>0.25</v>
      </c>
      <c r="G19" s="45">
        <v>0.5</v>
      </c>
      <c r="H19" s="45">
        <v>0.75</v>
      </c>
      <c r="I19" s="45">
        <v>1</v>
      </c>
      <c r="J19" s="46">
        <v>43160</v>
      </c>
      <c r="K19" s="46">
        <v>43464</v>
      </c>
      <c r="L19" s="47" t="s">
        <v>0</v>
      </c>
      <c r="M19" s="48">
        <v>0</v>
      </c>
      <c r="N19" s="49" t="s">
        <v>63</v>
      </c>
      <c r="O19" s="44" t="s">
        <v>103</v>
      </c>
      <c r="P19" s="54" t="s">
        <v>128</v>
      </c>
    </row>
    <row r="20" spans="1:16" ht="48" x14ac:dyDescent="0.25">
      <c r="A20" s="89"/>
      <c r="B20" s="70" t="s">
        <v>42</v>
      </c>
      <c r="C20" s="44" t="s">
        <v>43</v>
      </c>
      <c r="D20" s="45">
        <v>0</v>
      </c>
      <c r="E20" s="45">
        <v>0.25</v>
      </c>
      <c r="F20" s="45">
        <v>0.25</v>
      </c>
      <c r="G20" s="45">
        <v>0.5</v>
      </c>
      <c r="H20" s="45">
        <v>0.75</v>
      </c>
      <c r="I20" s="45">
        <v>1</v>
      </c>
      <c r="J20" s="46">
        <v>43160</v>
      </c>
      <c r="K20" s="46">
        <v>43464</v>
      </c>
      <c r="L20" s="47" t="s">
        <v>0</v>
      </c>
      <c r="M20" s="48">
        <v>0</v>
      </c>
      <c r="N20" s="49" t="s">
        <v>65</v>
      </c>
      <c r="O20" s="44" t="s">
        <v>103</v>
      </c>
      <c r="P20" s="54" t="s">
        <v>135</v>
      </c>
    </row>
    <row r="21" spans="1:16" ht="255" customHeight="1" x14ac:dyDescent="0.25">
      <c r="A21" s="84" t="s">
        <v>44</v>
      </c>
      <c r="B21" s="50" t="s">
        <v>129</v>
      </c>
      <c r="C21" s="44" t="s">
        <v>45</v>
      </c>
      <c r="D21" s="45">
        <v>0.15</v>
      </c>
      <c r="E21" s="45">
        <v>0.33</v>
      </c>
      <c r="F21" s="45">
        <v>0.51</v>
      </c>
      <c r="G21" s="45">
        <v>0.71</v>
      </c>
      <c r="H21" s="45">
        <v>0.92</v>
      </c>
      <c r="I21" s="45">
        <v>1</v>
      </c>
      <c r="J21" s="46">
        <v>43101</v>
      </c>
      <c r="K21" s="46">
        <v>43464</v>
      </c>
      <c r="L21" s="47" t="s">
        <v>46</v>
      </c>
      <c r="M21" s="48">
        <v>0.15</v>
      </c>
      <c r="N21" s="49" t="s">
        <v>63</v>
      </c>
      <c r="O21" s="44" t="s">
        <v>82</v>
      </c>
      <c r="P21" s="54" t="s">
        <v>66</v>
      </c>
    </row>
    <row r="22" spans="1:16" ht="108" x14ac:dyDescent="0.25">
      <c r="A22" s="84"/>
      <c r="B22" s="50" t="s">
        <v>47</v>
      </c>
      <c r="C22" s="44" t="s">
        <v>48</v>
      </c>
      <c r="D22" s="45">
        <v>0.15</v>
      </c>
      <c r="E22" s="45">
        <v>0.33</v>
      </c>
      <c r="F22" s="45">
        <v>0.51</v>
      </c>
      <c r="G22" s="45">
        <v>0.71</v>
      </c>
      <c r="H22" s="45">
        <v>0.92</v>
      </c>
      <c r="I22" s="45">
        <v>1</v>
      </c>
      <c r="J22" s="46">
        <v>43101</v>
      </c>
      <c r="K22" s="46">
        <v>43464</v>
      </c>
      <c r="L22" s="47" t="s">
        <v>46</v>
      </c>
      <c r="M22" s="48">
        <v>0.27</v>
      </c>
      <c r="N22" s="49" t="s">
        <v>63</v>
      </c>
      <c r="O22" s="44" t="s">
        <v>103</v>
      </c>
      <c r="P22" s="54" t="s">
        <v>67</v>
      </c>
    </row>
    <row r="23" spans="1:16" ht="43.5" customHeight="1" x14ac:dyDescent="0.25">
      <c r="A23" s="84"/>
      <c r="B23" s="50" t="s">
        <v>49</v>
      </c>
      <c r="C23" s="44" t="s">
        <v>50</v>
      </c>
      <c r="D23" s="45">
        <v>0</v>
      </c>
      <c r="E23" s="45">
        <v>0.2</v>
      </c>
      <c r="F23" s="45">
        <v>0.4</v>
      </c>
      <c r="G23" s="45">
        <v>1</v>
      </c>
      <c r="H23" s="45">
        <v>1</v>
      </c>
      <c r="I23" s="45">
        <v>1</v>
      </c>
      <c r="J23" s="46">
        <v>43160</v>
      </c>
      <c r="K23" s="46">
        <v>43342</v>
      </c>
      <c r="L23" s="47" t="s">
        <v>46</v>
      </c>
      <c r="M23" s="48">
        <v>0</v>
      </c>
      <c r="N23" s="49" t="s">
        <v>65</v>
      </c>
      <c r="O23" s="44" t="s">
        <v>103</v>
      </c>
      <c r="P23" s="54" t="s">
        <v>130</v>
      </c>
    </row>
    <row r="24" spans="1:16" ht="70.5" customHeight="1" x14ac:dyDescent="0.25">
      <c r="A24" s="84"/>
      <c r="B24" s="50" t="s">
        <v>51</v>
      </c>
      <c r="C24" s="44" t="s">
        <v>52</v>
      </c>
      <c r="D24" s="45">
        <v>0</v>
      </c>
      <c r="E24" s="45">
        <v>0.5</v>
      </c>
      <c r="F24" s="45">
        <v>1</v>
      </c>
      <c r="G24" s="45">
        <v>1</v>
      </c>
      <c r="H24" s="45">
        <v>1</v>
      </c>
      <c r="I24" s="45">
        <v>1</v>
      </c>
      <c r="J24" s="46">
        <v>43160</v>
      </c>
      <c r="K24" s="46">
        <v>43281</v>
      </c>
      <c r="L24" s="43" t="s">
        <v>114</v>
      </c>
      <c r="M24" s="48">
        <v>0</v>
      </c>
      <c r="N24" s="49" t="s">
        <v>65</v>
      </c>
      <c r="O24" s="44" t="s">
        <v>103</v>
      </c>
      <c r="P24" s="54" t="s">
        <v>136</v>
      </c>
    </row>
    <row r="25" spans="1:16" ht="86.25" customHeight="1" x14ac:dyDescent="0.25">
      <c r="A25" s="84"/>
      <c r="B25" s="50" t="s">
        <v>53</v>
      </c>
      <c r="C25" s="44" t="s">
        <v>54</v>
      </c>
      <c r="D25" s="45">
        <v>0.15</v>
      </c>
      <c r="E25" s="45">
        <v>0.33</v>
      </c>
      <c r="F25" s="45">
        <v>0.51</v>
      </c>
      <c r="G25" s="45">
        <v>0.71</v>
      </c>
      <c r="H25" s="45">
        <v>0.92</v>
      </c>
      <c r="I25" s="45">
        <v>1</v>
      </c>
      <c r="J25" s="46">
        <v>43101</v>
      </c>
      <c r="K25" s="46">
        <v>43464</v>
      </c>
      <c r="L25" s="43" t="s">
        <v>114</v>
      </c>
      <c r="M25" s="48">
        <v>0.15</v>
      </c>
      <c r="N25" s="49" t="s">
        <v>65</v>
      </c>
      <c r="O25" s="44" t="s">
        <v>103</v>
      </c>
      <c r="P25" s="54" t="s">
        <v>137</v>
      </c>
    </row>
    <row r="26" spans="1:16" ht="57" customHeight="1" x14ac:dyDescent="0.25">
      <c r="A26" s="84"/>
      <c r="B26" s="50" t="s">
        <v>55</v>
      </c>
      <c r="C26" s="44" t="s">
        <v>56</v>
      </c>
      <c r="D26" s="45">
        <v>0</v>
      </c>
      <c r="E26" s="45">
        <v>0.2</v>
      </c>
      <c r="F26" s="45">
        <v>0.4</v>
      </c>
      <c r="G26" s="45">
        <v>0.6</v>
      </c>
      <c r="H26" s="45">
        <v>0.8</v>
      </c>
      <c r="I26" s="45">
        <v>1</v>
      </c>
      <c r="J26" s="46">
        <v>43160</v>
      </c>
      <c r="K26" s="46">
        <v>43464</v>
      </c>
      <c r="L26" s="43" t="s">
        <v>114</v>
      </c>
      <c r="M26" s="48">
        <v>0</v>
      </c>
      <c r="N26" s="49" t="s">
        <v>65</v>
      </c>
      <c r="O26" s="44" t="s">
        <v>103</v>
      </c>
      <c r="P26" s="54" t="s">
        <v>115</v>
      </c>
    </row>
    <row r="27" spans="1:16" ht="38.25" customHeight="1" x14ac:dyDescent="0.25">
      <c r="A27" s="84"/>
      <c r="B27" s="50" t="s">
        <v>57</v>
      </c>
      <c r="C27" s="44" t="s">
        <v>58</v>
      </c>
      <c r="D27" s="45">
        <v>0.3</v>
      </c>
      <c r="E27" s="45">
        <v>1</v>
      </c>
      <c r="F27" s="45">
        <v>1</v>
      </c>
      <c r="G27" s="45">
        <v>1</v>
      </c>
      <c r="H27" s="45">
        <v>1</v>
      </c>
      <c r="I27" s="45">
        <v>1</v>
      </c>
      <c r="J27" s="46">
        <v>43101</v>
      </c>
      <c r="K27" s="46">
        <v>43220</v>
      </c>
      <c r="L27" s="47" t="s">
        <v>17</v>
      </c>
      <c r="M27" s="48">
        <f>52/147</f>
        <v>0.35374149659863946</v>
      </c>
      <c r="N27" s="49" t="s">
        <v>65</v>
      </c>
      <c r="O27" s="44" t="s">
        <v>103</v>
      </c>
      <c r="P27" s="54" t="s">
        <v>69</v>
      </c>
    </row>
    <row r="28" spans="1:16" ht="47.25" customHeight="1" thickBot="1" x14ac:dyDescent="0.3">
      <c r="A28" s="85"/>
      <c r="B28" s="72" t="s">
        <v>59</v>
      </c>
      <c r="C28" s="59" t="s">
        <v>28</v>
      </c>
      <c r="D28" s="55">
        <v>0</v>
      </c>
      <c r="E28" s="55">
        <v>0.2</v>
      </c>
      <c r="F28" s="55">
        <v>0.4</v>
      </c>
      <c r="G28" s="55">
        <v>0.6</v>
      </c>
      <c r="H28" s="55">
        <v>0.8</v>
      </c>
      <c r="I28" s="55">
        <v>1</v>
      </c>
      <c r="J28" s="56">
        <v>43160</v>
      </c>
      <c r="K28" s="56">
        <v>43464</v>
      </c>
      <c r="L28" s="73" t="s">
        <v>114</v>
      </c>
      <c r="M28" s="57">
        <v>0</v>
      </c>
      <c r="N28" s="58" t="s">
        <v>65</v>
      </c>
      <c r="O28" s="59" t="s">
        <v>103</v>
      </c>
      <c r="P28" s="60" t="s">
        <v>116</v>
      </c>
    </row>
    <row r="29" spans="1:16" x14ac:dyDescent="0.25">
      <c r="A29" s="2"/>
      <c r="B29" s="78"/>
      <c r="C29" s="80"/>
      <c r="D29" s="10"/>
      <c r="E29" s="10"/>
      <c r="F29" s="10"/>
      <c r="G29" s="10"/>
      <c r="H29" s="10"/>
      <c r="I29" s="10"/>
      <c r="J29" s="10"/>
      <c r="K29" s="11"/>
      <c r="L29" s="12"/>
      <c r="M29" s="5"/>
      <c r="N29" s="5"/>
      <c r="P29" s="71" t="s">
        <v>145</v>
      </c>
    </row>
    <row r="30" spans="1:16" x14ac:dyDescent="0.25">
      <c r="A30" s="2"/>
      <c r="B30" s="78"/>
      <c r="C30" s="80"/>
      <c r="D30" s="10"/>
      <c r="E30" s="10"/>
      <c r="F30" s="10"/>
      <c r="G30" s="10"/>
      <c r="H30" s="10"/>
      <c r="I30" s="10"/>
      <c r="J30" s="10"/>
      <c r="K30" s="11"/>
      <c r="L30" s="12"/>
      <c r="M30" s="5"/>
      <c r="N30" s="5"/>
    </row>
    <row r="31" spans="1:16" x14ac:dyDescent="0.25">
      <c r="A31" s="2"/>
      <c r="B31" s="78"/>
      <c r="C31" s="80"/>
      <c r="D31" s="10"/>
      <c r="E31" s="10"/>
      <c r="F31" s="10"/>
      <c r="G31" s="10"/>
      <c r="H31" s="10"/>
      <c r="I31" s="10"/>
      <c r="J31" s="10"/>
      <c r="K31" s="11"/>
      <c r="L31" s="12"/>
      <c r="M31" s="5"/>
      <c r="N31" s="5"/>
    </row>
    <row r="32" spans="1:16" x14ac:dyDescent="0.25">
      <c r="A32" s="2"/>
      <c r="B32" s="78"/>
      <c r="C32" s="80"/>
      <c r="D32" s="10"/>
      <c r="E32" s="10"/>
      <c r="F32" s="10"/>
      <c r="G32" s="10"/>
      <c r="H32" s="10"/>
      <c r="I32" s="10"/>
      <c r="J32" s="10"/>
      <c r="K32" s="11"/>
      <c r="L32" s="12"/>
    </row>
  </sheetData>
  <autoFilter ref="A4:L31"/>
  <mergeCells count="5">
    <mergeCell ref="A1:P1"/>
    <mergeCell ref="A21:A28"/>
    <mergeCell ref="O3:P3"/>
    <mergeCell ref="A5:A15"/>
    <mergeCell ref="A16:A20"/>
  </mergeCells>
  <dataValidations count="1">
    <dataValidation type="textLength" allowBlank="1" showInputMessage="1" showErrorMessage="1" sqref="N5:N28 P17:P19 P5:P8 P25 P27">
      <formula1>1</formula1>
      <formula2>600</formula2>
    </dataValidation>
  </dataValidations>
  <pageMargins left="0.70866141732283472" right="0.70866141732283472" top="0.74803149606299213" bottom="0.74803149606299213" header="0.31496062992125984" footer="0.31496062992125984"/>
  <pageSetup paperSize="41" scale="61" fitToHeight="0" orientation="landscape" r:id="rId1"/>
  <rowBreaks count="2" manualBreakCount="2">
    <brk id="15" max="16383" man="1"/>
    <brk id="2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4:J11"/>
  <sheetViews>
    <sheetView workbookViewId="0">
      <selection activeCell="T8" sqref="T8"/>
    </sheetView>
  </sheetViews>
  <sheetFormatPr baseColWidth="10" defaultRowHeight="15" x14ac:dyDescent="0.25"/>
  <cols>
    <col min="1" max="6" width="11.42578125" style="4"/>
    <col min="7" max="10" width="14.42578125" style="4" customWidth="1"/>
    <col min="11" max="16384" width="11.42578125" style="4"/>
  </cols>
  <sheetData>
    <row r="4" spans="7:10" ht="31.5" customHeight="1" x14ac:dyDescent="0.25"/>
    <row r="10" spans="7:10" x14ac:dyDescent="0.25">
      <c r="G10" s="91" t="s">
        <v>141</v>
      </c>
      <c r="H10" s="91"/>
      <c r="I10" s="91"/>
      <c r="J10" s="91"/>
    </row>
    <row r="11" spans="7:10" x14ac:dyDescent="0.25">
      <c r="G11" s="90" t="s">
        <v>140</v>
      </c>
      <c r="H11" s="90"/>
      <c r="I11" s="90"/>
      <c r="J11" s="90"/>
    </row>
  </sheetData>
  <mergeCells count="2">
    <mergeCell ref="G11:J11"/>
    <mergeCell ref="G10:J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Anexo 1</vt:lpstr>
      <vt:lpstr>Anexo 2</vt:lpstr>
      <vt:lpstr>Hoja1</vt:lpstr>
      <vt:lpstr>'Anexo 2'!Área_de_impresión</vt:lpstr>
      <vt:lpstr>'Anexo 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Marcela Bautista Sanguino</dc:creator>
  <cp:lastModifiedBy>Rodolfo Ayala Padilla</cp:lastModifiedBy>
  <cp:lastPrinted>2018-06-01T19:49:52Z</cp:lastPrinted>
  <dcterms:created xsi:type="dcterms:W3CDTF">2017-11-24T22:00:18Z</dcterms:created>
  <dcterms:modified xsi:type="dcterms:W3CDTF">2018-06-05T17:25:28Z</dcterms:modified>
</cp:coreProperties>
</file>