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z.diaz\Documents\CTO-247-2018\EVALUACIÓN POR DEPENDENCIAS\"/>
    </mc:Choice>
  </mc:AlternateContent>
  <bookViews>
    <workbookView xWindow="0" yWindow="0" windowWidth="28800" windowHeight="12435" firstSheet="1" activeTab="2"/>
  </bookViews>
  <sheets>
    <sheet name="Plan Estratégico" sheetId="25" state="hidden" r:id="rId1"/>
    <sheet name="Plan de Acción V1" sheetId="26" r:id="rId2"/>
    <sheet name="INDICADORES" sheetId="27"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2" hidden="1">INDICADORES!$A$4:$O$21</definedName>
    <definedName name="_xlnm._FilterDatabase" localSheetId="1" hidden="1">'Plan de Acción V1'!$A$2:$V$11</definedName>
    <definedName name="Afeb">[1]Resumen!$D$30</definedName>
    <definedName name="Ajul" localSheetId="0">[2]Resumen!$I$31</definedName>
    <definedName name="Ajul">[1]Resumen!$I$31</definedName>
    <definedName name="Amar" localSheetId="0">[3]Resumen!$E$31</definedName>
    <definedName name="Amar">[1]Resumen!$E$31</definedName>
    <definedName name="_xlnm.Print_Area" localSheetId="2">INDICADORES!$A$4:$N$22</definedName>
    <definedName name="_xlnm.Print_Area" localSheetId="1">'Plan de Acción V1'!$A$1:$U$12</definedName>
    <definedName name="Tene" localSheetId="0">[3]Resumen!$C$30</definedName>
    <definedName name="Tene">[1]Resumen!$C$30</definedName>
    <definedName name="Tfeb">[1]Resumen!$D$29</definedName>
    <definedName name="_xlnm.Print_Titles" localSheetId="2">INDICADORES!$4:$4</definedName>
    <definedName name="_xlnm.Print_Titles" localSheetId="1">'Plan de Acción V1'!$1:$2</definedName>
    <definedName name="_xlnm.Print_Titles" localSheetId="0">'Plan Estratégico'!$1:$7</definedName>
    <definedName name="Tjul" localSheetId="0">[2]Resumen!$I$30</definedName>
    <definedName name="Tjul">[1]Resumen!$I$30</definedName>
    <definedName name="Tmar" localSheetId="0">[3]Resumen!$E$30</definedName>
    <definedName name="Tmar">[1]Resumen!$E$30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 i="27" l="1"/>
  <c r="U12" i="26"/>
  <c r="J21" i="27" l="1"/>
  <c r="A6" i="27"/>
  <c r="A7" i="27" s="1"/>
  <c r="A8" i="27" s="1"/>
  <c r="A9" i="27" s="1"/>
  <c r="A10" i="27" s="1"/>
  <c r="A11" i="27" s="1"/>
  <c r="A12" i="27" s="1"/>
  <c r="A13" i="27" s="1"/>
  <c r="A14" i="27" s="1"/>
  <c r="A15" i="27" s="1"/>
  <c r="A16" i="27" s="1"/>
  <c r="A17" i="27" s="1"/>
  <c r="A19" i="27" s="1"/>
  <c r="A18" i="27" s="1"/>
  <c r="A20" i="27" s="1"/>
  <c r="A21" i="27" s="1"/>
  <c r="J15" i="27"/>
</calcChain>
</file>

<file path=xl/comments1.xml><?xml version="1.0" encoding="utf-8"?>
<comments xmlns="http://schemas.openxmlformats.org/spreadsheetml/2006/main">
  <authors>
    <author>Carolina Ramos</author>
  </authors>
  <commentList>
    <comment ref="F1" authorId="0" shapeId="0">
      <text>
        <r>
          <rPr>
            <b/>
            <sz val="9"/>
            <color indexed="81"/>
            <rFont val="Tahoma"/>
            <family val="2"/>
          </rPr>
          <t xml:space="preserve">debe realizar la ponderación porcentual de cumplimiento por cada compromiso de manera bimestral. Es recomendable asignar porcentajes desde el inicio de la vigencia de tal manera, que en cada reporte de avance se obtenga información del estado del compromiso y permita la toma de decisiones frente a las dificultades o retrasos.
Esta ponderación es potestativa de cada dependencia y se determina en función de la importancia que tiene las actividades que se van a desarrollar para el logro de los compromisos formulados. Esta ponderación se expresa en términos porcentuales de forma bimestral  y la suma  final de los porcentajes asignados debe dar el 100%
</t>
        </r>
        <r>
          <rPr>
            <sz val="9"/>
            <color indexed="81"/>
            <rFont val="Tahoma"/>
            <family val="2"/>
          </rPr>
          <t xml:space="preserve">
</t>
        </r>
      </text>
    </comment>
  </commentList>
</comments>
</file>

<file path=xl/sharedStrings.xml><?xml version="1.0" encoding="utf-8"?>
<sst xmlns="http://schemas.openxmlformats.org/spreadsheetml/2006/main" count="510" uniqueCount="398">
  <si>
    <t>Dependencia</t>
  </si>
  <si>
    <t>Dirección Corporativa</t>
  </si>
  <si>
    <t>DC22</t>
  </si>
  <si>
    <t>DC23</t>
  </si>
  <si>
    <t>DC24</t>
  </si>
  <si>
    <t>DC25</t>
  </si>
  <si>
    <t>DC26</t>
  </si>
  <si>
    <t>DC27</t>
  </si>
  <si>
    <t>DC28</t>
  </si>
  <si>
    <t>Acuerdo 004 de 2015</t>
  </si>
  <si>
    <r>
      <rPr>
        <b/>
        <sz val="14"/>
        <color theme="1"/>
        <rFont val="Calibri Light"/>
        <family val="1"/>
        <scheme val="major"/>
      </rPr>
      <t xml:space="preserve">MISIÓN: </t>
    </r>
    <r>
      <rPr>
        <sz val="14"/>
        <color theme="1"/>
        <rFont val="Calibri Light"/>
        <family val="1"/>
        <scheme val="major"/>
      </rPr>
      <t xml:space="preserve">Gestionar el desarrollo e integración de los sistemas de transporte público masivo intermodal de pasajeros de la ciudad de Bogotá D.C. y de la región, con estándares de calidad, dignidad y comodidad, sustentable financiera y ambientalmente y orientado al mejoramiento de la calidad de vida de los usuarios. </t>
    </r>
  </si>
  <si>
    <r>
      <rPr>
        <b/>
        <sz val="14"/>
        <color theme="1"/>
        <rFont val="Calibri Light"/>
        <family val="1"/>
        <scheme val="major"/>
      </rPr>
      <t>VISIÓN:</t>
    </r>
    <r>
      <rPr>
        <sz val="14"/>
        <color theme="1"/>
        <rFont val="Calibri Light"/>
        <family val="1"/>
        <scheme val="major"/>
      </rPr>
      <t xml:space="preserve"> En el 2025 seremos la empresa modelo en América Latina en gestión del transporte público integrado e intermodal de pasajeros y líder en la utilización de tecnologías limpias.</t>
    </r>
  </si>
  <si>
    <t>OBJETIVOS CORPORATIVOS</t>
  </si>
  <si>
    <t>OBJETIVOS ESPECIFICOS</t>
  </si>
  <si>
    <t>ESTRATEGIAS</t>
  </si>
  <si>
    <t>Articular la Operación del Sistema Integrado de Transporte Público Masivo en la Ciudad - Región, con estándares de eficiencia y seguridad</t>
  </si>
  <si>
    <t>1.1.</t>
  </si>
  <si>
    <t>Mejorar la operación del Sistema con estándares de calidad y comodidad.</t>
  </si>
  <si>
    <t>1.1.1</t>
  </si>
  <si>
    <t>Desarrollar e implementar herramientas de programación y control de la operación que garanticen la prestación del servicio en términos de confiabilidad para el usuario, cumpliendo los límites técnicos de pasajeros por m2.</t>
  </si>
  <si>
    <t>1.1.2</t>
  </si>
  <si>
    <t>Implementar, integrar y optimizar los sistemas de regulación y control de la operación del Sistema Integrado de Transporte Público.</t>
  </si>
  <si>
    <t>1.1.3</t>
  </si>
  <si>
    <t>Hacer cumplir la tipología en la flota vinculada, así como, vigilar el cumplimiento de los planes de mantenimiento establecidos.</t>
  </si>
  <si>
    <t>1.1.4</t>
  </si>
  <si>
    <t>Vigilar adecuadamente los contratos de concesión (supervisión e interventorías).</t>
  </si>
  <si>
    <t>1.1.5</t>
  </si>
  <si>
    <t>Controlar la vinculación gradual y formación continua del personal operativo, acorde con el plan de implementación del Sistema Integrado de Transporte Público.</t>
  </si>
  <si>
    <t>1.1.6</t>
  </si>
  <si>
    <t xml:space="preserve">Establecer mecanismos de participación y mejoramiento continuo para los diferentes actores del Sistema Integrado de Transporte Público e implementar las acciones derivadas de éstos.
</t>
  </si>
  <si>
    <t>1.2.</t>
  </si>
  <si>
    <t>Mejorar la seguridad de los usuarios y disminuir la accidentalidad</t>
  </si>
  <si>
    <t>1.2.1</t>
  </si>
  <si>
    <t>Desarrollar programas para la prevención y atención de contingencias, emergencias y recuperación de desastres para los procesos de gestión y control de la operación del Sistema Integrado de Transporte Público</t>
  </si>
  <si>
    <t>1.2.2</t>
  </si>
  <si>
    <t>Gestionar mecanismos de coordinación interinstitucional  con el fin de mejorar la seguridad física de los usuarios en el sistema</t>
  </si>
  <si>
    <t>1.2.3</t>
  </si>
  <si>
    <t xml:space="preserve">Analizar oportunamente los eventos presentados y tomar las acciones de mejora necesarias.
</t>
  </si>
  <si>
    <t>1.2.4</t>
  </si>
  <si>
    <t>Adelantar las acciones necesarias para el análisis, evaluación y mitigación de los riesgos antrópicos asociados a la Operación del Sistema Integrado de Transporte Público.</t>
  </si>
  <si>
    <t>1.3.</t>
  </si>
  <si>
    <t>Gestionar el desarrollo, adecuación y/o mantenimiento de la infraestructura requerida y obras complementarias para la integración funcional del SITP incluido los modos férreos (Metro y Trenes Ligeros) y alternativos (Cable Aéreo).</t>
  </si>
  <si>
    <t>1.3.1</t>
  </si>
  <si>
    <t>Adelantar las actividades de seguimiento a los estudios, diseños y construcción de la Infraestructura asociada al SITP.</t>
  </si>
  <si>
    <t>1.3.2</t>
  </si>
  <si>
    <t>Gestionar la implementación e integración funcional de los modos férreos (Metro y Trenes Ligeros) y alternativos en el SITP (Cable aéreo).</t>
  </si>
  <si>
    <t>1.3.3</t>
  </si>
  <si>
    <t xml:space="preserve">Analizar, evaluar y viabilizar Proyectos de Asociación Público Privada (APP) o de otra índole, cuyo objeto sea la construcción, ampliación o mantenimiento de la Infraestructura asociada al Sistema Integrado de Transporte Público.
</t>
  </si>
  <si>
    <t>1.3.4</t>
  </si>
  <si>
    <t xml:space="preserve">Realizar las acciones pertinentes para garantizar la disponibilidad de la infraestructura soporte y equipamiento complementario.
</t>
  </si>
  <si>
    <t>1.3.5</t>
  </si>
  <si>
    <t xml:space="preserve">Adelantar las actividades para el mantenimiento preventivo y correctivo de la infraestructura asociada al SITP.
</t>
  </si>
  <si>
    <t>1.3.6</t>
  </si>
  <si>
    <t xml:space="preserve">Garantizar las condiciones de accesibilidad en la infraestructura.
</t>
  </si>
  <si>
    <t>1.4.</t>
  </si>
  <si>
    <t>Ampliar la cobertura del Sistema Integrado de Transporte Público</t>
  </si>
  <si>
    <t>1.4.1</t>
  </si>
  <si>
    <t>Realizar estudios e implementar soluciones que respondan a las necesidades de cobertura derivadas del proceso de implementación del Sistema Integrado de Transporte Público.</t>
  </si>
  <si>
    <t>1.4.2</t>
  </si>
  <si>
    <t>Analizar e implementar soluciones transicionales en la operación de los corredores de mayor demanda, hasta la puesta en operación del modelo definitivo</t>
  </si>
  <si>
    <t>Contribuir al desarrollo de una ciudad sostenible a partir de la adopción y uso de tecnologías limpias y el fortalecimiento de la Gestión Ambiental Institucional.</t>
  </si>
  <si>
    <t>2.1.</t>
  </si>
  <si>
    <t xml:space="preserve">Articular y Desarrollar el Plan de Ascenso Tecnológico </t>
  </si>
  <si>
    <t>2.1.1</t>
  </si>
  <si>
    <t>Implementar el Plan de Ascenso Tecnológico en el Sistema Integrado de Transporte Público.</t>
  </si>
  <si>
    <t>2.2.</t>
  </si>
  <si>
    <t>Promover el uso de modos alternativos de transporte</t>
  </si>
  <si>
    <t>2.2.1</t>
  </si>
  <si>
    <t>Ejecutar políticas, planes y programas para el desarrollo e integración al Sistema Integrado de Transporte Público, de los modos alternativos de transporte y el equipamiento complementario.</t>
  </si>
  <si>
    <t>2.2.2</t>
  </si>
  <si>
    <t>Ejecutar las acciones necesarias para promover el uso de los modos alternativos de transporte.</t>
  </si>
  <si>
    <t>2.2.3</t>
  </si>
  <si>
    <t>Gestionar las políticas para fomentar la intermodalidad en el uso del Sistema Integrado de Transporte Público bajo condiciones de eficiencia y seguridad.</t>
  </si>
  <si>
    <t>2.3.</t>
  </si>
  <si>
    <t>Generar una Cultura de protección del ambiente.</t>
  </si>
  <si>
    <t>2.3.1</t>
  </si>
  <si>
    <t>Realizar seguimiento a los procesos de gestión ambiental, orientada a la consolidación de un Sistema de Transporte Sostenible.</t>
  </si>
  <si>
    <t>2.3.2</t>
  </si>
  <si>
    <t xml:space="preserve">Implementar un Plan de Gestión Ambiental para TRANSMILENIO S.A. </t>
  </si>
  <si>
    <t>2.3.3</t>
  </si>
  <si>
    <t>Contribuir a la conciencia ambiental de los usuarios.</t>
  </si>
  <si>
    <t>2.4.</t>
  </si>
  <si>
    <t>Formular e implementar los mecanismos y herramientas para la inclusión permanente de tecnologías limpias en la operación del Sistema integrado de Transporte Público, que permitan la reducción  constante de emisiones de gases efecto invernadero y contaminantes locales.</t>
  </si>
  <si>
    <t>2.4.1</t>
  </si>
  <si>
    <t>Implementar mecanismos y herramientas necesarias para la implementación de tecnologías de baja emisión en la operación del Sistema Integrado de Transporte Público.</t>
  </si>
  <si>
    <t>Desarrollar una cultura integral de servicio al usuario</t>
  </si>
  <si>
    <t>3.1.</t>
  </si>
  <si>
    <t>Desarrollar y fortalecer los canales de comunicación con los usuarios.</t>
  </si>
  <si>
    <t>3.1.1</t>
  </si>
  <si>
    <t xml:space="preserve">Garantizar canales de comunicación que permitan al usuario manifestar sus sugerencias e inquietudes.
</t>
  </si>
  <si>
    <t>3.1.2</t>
  </si>
  <si>
    <t>Garantizar los mecanismos adecuados para la atención de quejas y solicitudes.</t>
  </si>
  <si>
    <t>3.1.3</t>
  </si>
  <si>
    <t>Establecer e implementar mecanismos de participación con la comunidad y las organizaciones sociales</t>
  </si>
  <si>
    <t>3.2.</t>
  </si>
  <si>
    <t>Diseñar e implementar una Cultura de Uso del Sistema Integrado de Transporte Público</t>
  </si>
  <si>
    <t>3.2.1</t>
  </si>
  <si>
    <t>Formular e Implementar una Política Integral de Servicio al Usuario.</t>
  </si>
  <si>
    <t>3.2.2</t>
  </si>
  <si>
    <t>Adelantar las actividades necesarias para fomentar el uso eficiente de los diferentes modos buscando la corresponsabilidad por parte de los usuarios</t>
  </si>
  <si>
    <t>3.2.3</t>
  </si>
  <si>
    <t xml:space="preserve">Desarrollar campañas que incentiven la cultura del buen trato, el respeto a las personas y bienes públicos y la cordialidad entre los diferentes agentes del Sistema.
</t>
  </si>
  <si>
    <t>3.2.4</t>
  </si>
  <si>
    <t xml:space="preserve">Gestionar las acciones necesarias para implementar mecanismos de atención personalizada en vía.  
</t>
  </si>
  <si>
    <t>3.3</t>
  </si>
  <si>
    <t>Capacitar e informar al usuario en el uso y servicio</t>
  </si>
  <si>
    <t>3.3.1</t>
  </si>
  <si>
    <t>Implementar mecanismos que permitan comunicar a los usuarios información oportuna, clara y veraz sobre la operación del Sistema Integrado de Transporte Público.</t>
  </si>
  <si>
    <t>3.3.2</t>
  </si>
  <si>
    <t xml:space="preserve">Coordinar procesos y jornadas de capacitación a usuarios actuales y potenciales del Sistema Integrado de Transporte Público.
</t>
  </si>
  <si>
    <t>3.4</t>
  </si>
  <si>
    <t xml:space="preserve">Diseñar e implementar una Estrategia de Responsabilidad Social Empresarial (RSE)
</t>
  </si>
  <si>
    <t>3.4.1</t>
  </si>
  <si>
    <t>Articular la formulación, estructuración, diseño e implementación de un programa de RSE para el Sistema Integrado de Transporte Público.</t>
  </si>
  <si>
    <t>3.4.2</t>
  </si>
  <si>
    <t xml:space="preserve">Adelantar las acciones necesarias que permitan la participación activa de las comunidades con influencia directa del Sistema.
</t>
  </si>
  <si>
    <t>3.4.3</t>
  </si>
  <si>
    <t xml:space="preserve">Gestionar la aplicación de una política de dignificación del empleo y de la seguridad y salud en el trabajo, en todos los agentes del Sistema.
</t>
  </si>
  <si>
    <t>Implementar mecanismos que contribuyan al equilibrio financiero del Sistema Integrado de Transporte Público.</t>
  </si>
  <si>
    <t>4.1</t>
  </si>
  <si>
    <t>Procurar el equilibrio financiero de los agentes del Sistema.</t>
  </si>
  <si>
    <t>4.1.1</t>
  </si>
  <si>
    <t>Gestionar los recursos para la expansión y mantenimiento del Sistema Integrado de Transporte Público.</t>
  </si>
  <si>
    <t>4.1.2</t>
  </si>
  <si>
    <t>Coadyuvar en la gestión de alternativas de financiación para los diferentes agentes del Sistema.</t>
  </si>
  <si>
    <t>4.1.3</t>
  </si>
  <si>
    <t>Estructurar y gestionar líneas de cooperación internacional.</t>
  </si>
  <si>
    <t>4.2</t>
  </si>
  <si>
    <t>Obtener Ingresos para TRANSMILENIO S.A. por la explotación comercial de los diferentes componentes del sistema.</t>
  </si>
  <si>
    <t>4.2.1</t>
  </si>
  <si>
    <t>Adelantar las acciones de diseño, promoción y comercialización del portafolio de productos y servicios de la Empresa.</t>
  </si>
  <si>
    <t>4.2.2</t>
  </si>
  <si>
    <t>Formular y promover estrategias de mercadeo, posicionamiento y consolidación de las marcas de la Empresa</t>
  </si>
  <si>
    <t>4.2.3</t>
  </si>
  <si>
    <t>Identificar, desarrollar e implementar nuevas oportunidades de negocio o ingresos asociados a la explotación comercial de los diferentes componentes del sistema, tales como la explotación de la infraestructura y la explotación inmobiliaria</t>
  </si>
  <si>
    <t>4.3</t>
  </si>
  <si>
    <t xml:space="preserve">Procurar mecanismos para garantizar la accesibilidad financiera al Sistema Integrado de Transporte Público </t>
  </si>
  <si>
    <t>4.3.1</t>
  </si>
  <si>
    <t xml:space="preserve">Mantener una tarifa que garantice el equilibrio financiero del Sistema Integrado de Transporte Público.
</t>
  </si>
  <si>
    <t>4.4</t>
  </si>
  <si>
    <t>Implementar instrumentos financieros que conduzcan a promover el acceso al Sistema Integrado de Transporte Publico a través de tarifas preferenciales a grupos poblacionales en condición de vulnerabilidad.</t>
  </si>
  <si>
    <t>4.4.1</t>
  </si>
  <si>
    <t>Promover la accesibilidad financiera al Sistema Integrado de Transporte Público a poblaciones en condición de vulnerabilidad.</t>
  </si>
  <si>
    <t xml:space="preserve">Optimizar la Gestión Empresarial de TRANSMILENIO </t>
  </si>
  <si>
    <t>5.1</t>
  </si>
  <si>
    <t>Implementar y mantener un sistema integrado de gestión que permita cumplir el direccionamiento estratégico de la Entidad.</t>
  </si>
  <si>
    <t>5.1.1</t>
  </si>
  <si>
    <t>Implementar herramientas de mejoramiento continuo de los procesos</t>
  </si>
  <si>
    <t>5.1.2</t>
  </si>
  <si>
    <t xml:space="preserve">Implementar los mecanismos necesarios que permitan garantizar que la estructura organizacional de TRANSMILENIO S.A. esté acorde con las necesidades del servicio.
</t>
  </si>
  <si>
    <t>5.1.3</t>
  </si>
  <si>
    <t>Diseñar e implementar planes y programas que conduzcan al mejoramiento y calidad de vida laboral y consecuentemente alcancen el fortalecimiento de competencias laborales.</t>
  </si>
  <si>
    <t>5.1.4</t>
  </si>
  <si>
    <t>Implementar mecanismos que permitan proveer, mantener y hacer uso eficiente de los recursos de la Entidad bajo los parámetros legales vigentes.</t>
  </si>
  <si>
    <t>5.1.5</t>
  </si>
  <si>
    <t>Implementar un Modelo de Gestión Integral del Riesgo que salvaguarde los intereses de TRANSMILENIO S.A. en el desarrollo de su Objeto Social.</t>
  </si>
  <si>
    <t>5.1.6</t>
  </si>
  <si>
    <t>Desarrollar una cultura organizacional de probidad, transparencia y rechazo a la corrupción.</t>
  </si>
  <si>
    <t>5.2</t>
  </si>
  <si>
    <t>Implementar mecanismos para lograr la adecuada gestión de la información de la Entidad.</t>
  </si>
  <si>
    <t>5.2.1</t>
  </si>
  <si>
    <t>Implementar un esquema de información y divulgación interna oportuno y efectivo.</t>
  </si>
  <si>
    <t>5.2.2</t>
  </si>
  <si>
    <t>Adelantar las acciones necesarias para contar con una plataforma tecnológica soporte, que optimice el funcionamiento de la Entidad.</t>
  </si>
  <si>
    <t>5.2.3</t>
  </si>
  <si>
    <t>Implementar los mecanismos para adaptar la información financiera de la Entidad, a los estándares internacionales de Contabilidad para el Sector Publico NICSP, a través de las etapas de diagnóstico, sensibilización, capacitación, implementación, seguimiento y monitoreo en la implementación de dichos estándares.</t>
  </si>
  <si>
    <t>5.3</t>
  </si>
  <si>
    <t>Realizar una gestión contractual que promueva el mejoramiento continuo del servicio de Transporte</t>
  </si>
  <si>
    <t>5.3.1</t>
  </si>
  <si>
    <t>Implementar mecanismos administrativos, de contratación y técnicos que le permitan a la Entidad responder de manera oportuna.</t>
  </si>
  <si>
    <t>5.3.2</t>
  </si>
  <si>
    <t>Mantener un esquema contractual de asignación de riesgos.</t>
  </si>
  <si>
    <t>5.3.3</t>
  </si>
  <si>
    <t>Diseñar y mantener un esquema de control para realizar seguimiento permanente a la gestión contractual de la Empresa (Administración de Concesiones).</t>
  </si>
  <si>
    <t>5.4</t>
  </si>
  <si>
    <t>Implementar un esquema de prevención del daño antijurídico y fortalecimiento de la defensa judicial</t>
  </si>
  <si>
    <t>5.4.1</t>
  </si>
  <si>
    <t>Formular y desarrollar una estrategia consolidada de defensa judicial.</t>
  </si>
  <si>
    <t>5.4.2</t>
  </si>
  <si>
    <t>Diseñar un esquema de seguimiento a las demandas en curso.</t>
  </si>
  <si>
    <t>5.5</t>
  </si>
  <si>
    <t xml:space="preserve">Desarrollar e implementar mecanismos que garanticen la participación de los usuarios en la formulación de las estrategias institucionales.
</t>
  </si>
  <si>
    <t>5.5.1</t>
  </si>
  <si>
    <t>Formular y desarrollar una estrategia de participación ciudadana en la toma de decisiones y mejoramiento de los procesos institucionales.</t>
  </si>
  <si>
    <t>PROGRAMACIÓN PORCENTUAL ESPERADA</t>
  </si>
  <si>
    <t>Relación con el Plan Estratégico
(Acuerdo 004 de 2015)</t>
  </si>
  <si>
    <t>Código</t>
  </si>
  <si>
    <t>Compromiso</t>
  </si>
  <si>
    <t>Actividades</t>
  </si>
  <si>
    <t>Producto  y/o  Meta</t>
  </si>
  <si>
    <t>Programación Porcentual Esperado con corte  28/02/18</t>
  </si>
  <si>
    <t>Programación Porcentual Esperado con corte  30/04/18</t>
  </si>
  <si>
    <t>Programación Porcentual Esperado con corte 30/06/18</t>
  </si>
  <si>
    <t>Programación Porcentual Esperado con corte  31/08/18</t>
  </si>
  <si>
    <t>Programación Porcentual Esperado con corte 31/10/18</t>
  </si>
  <si>
    <t>Programación Porcentual Esperado con corte  31/12/18</t>
  </si>
  <si>
    <t>Proceso</t>
  </si>
  <si>
    <t>Objetivo Corporativo</t>
  </si>
  <si>
    <t>Objetivo Específico</t>
  </si>
  <si>
    <t>Estrategia</t>
  </si>
  <si>
    <t>Fecha de Inicio</t>
  </si>
  <si>
    <t>Fecha final de Ejecución</t>
  </si>
  <si>
    <t>Responsable</t>
  </si>
  <si>
    <t>Gestión Jurídica y Contractual</t>
  </si>
  <si>
    <t>Estructurar, desarrollar, implementar y evaluar los programas de Formación y Desarrollo; Bienestar; Reconocimiento, Estímulos e Incentivos; el Sistema de Seguridad y Salud en el Trabajo de TRANSMILENIO S.A., para que respondan a las necesidades y expectativas de los servidores públicos de la Entidad, con el fin de mejorar e incrementar los niveles de eficacia, eficiencia y efectividad, logrando de esta manera cumplir con la misión institucional y mejorar su calidad de vida.</t>
  </si>
  <si>
    <t>Desarrollar el proyecto de Bienestar e Incentivos, el cual tendrá actividades tales como el día de la familia, taller de padres, vacaciones recreativas y seminario de crecimiento personal  - Tabio.</t>
  </si>
  <si>
    <t>100% del cumplimiento de las actividades programadas del proyecto de Bienestar e Incentivos 2018.</t>
  </si>
  <si>
    <t xml:space="preserve">Gestión de Talento Humano </t>
  </si>
  <si>
    <t>Desarrollar el plan de trabajo de Seguridad y Salud en el Trabajo, el cual tendrá actividades tales como inspecciones de seguridad, exámenes ocupacionales y mediciones ambientales.</t>
  </si>
  <si>
    <t>100% del cumplimiento de las actividades programadas del plan de Seguridad y Salud en el Trabajo 2018.</t>
  </si>
  <si>
    <t>Carolina Ávila Amador
Dirección Corporativa</t>
  </si>
  <si>
    <t xml:space="preserve">Desarrollar el programa de  capacitación, el cual tendrá actividades tales como formación en habilidades gerenciales, trabajo en equipo y contratación estatal. </t>
  </si>
  <si>
    <t>100% del cumplimiento de las actividades programadas de Capacitación 2018.</t>
  </si>
  <si>
    <t>Angie Castillo Sánchez
Dirección Corporativa</t>
  </si>
  <si>
    <t>Apoyar y coordinar todas las actividades juridicas precontractuales, contractuales y postcontractuales derivadas del Plan Anual de Compras de TRANSMILENIO S.A.</t>
  </si>
  <si>
    <t xml:space="preserve"> Desarrollo de las actividades de contratación de conformidad con la normatividad correspondiente. </t>
  </si>
  <si>
    <t>100% de contratos perfeccionados de acuerdo a las solicitudes realizadas</t>
  </si>
  <si>
    <t xml:space="preserve">Desarrollar la totalidad de las actividades de presupueso, contabilidad y tesoreria tendientes al adecuado manejo de los recursos en cumplimiento de los objetivos institucionales de la Entidad </t>
  </si>
  <si>
    <t xml:space="preserve">Realizar el apoyo presupuestal, financiero y de tesoría de manera transversal en la Entidad </t>
  </si>
  <si>
    <t xml:space="preserve">Desarrollar el 100% de las actividades acordes con las necesidades de la Entidad en tema presupuestal, contable y de tesorería </t>
  </si>
  <si>
    <t>Gestion Financiera</t>
  </si>
  <si>
    <t>Desarrollar las pólizas del programa de Seguros de la Entidad, para atender la totalidad de los siniestros que se presenten en la vigencia 2018.</t>
  </si>
  <si>
    <t>Tramitar la totalidad de las reclamaciones presentadas  por siniestros ocurridos en el 2018.</t>
  </si>
  <si>
    <t>100% de los Siniestros atendidos en el 2018.</t>
  </si>
  <si>
    <t>Gestión de Servicios Logísticos</t>
  </si>
  <si>
    <t>Nubia Villarraga Franco
Dirección Corporativa</t>
  </si>
  <si>
    <t>Adelantar las actividades para el desarrollo del plan de  Reversión.</t>
  </si>
  <si>
    <t>Realizar actividades de traspaso de propiedad de bienes revertidos, desintegración y venta de bienes dados de baja.</t>
  </si>
  <si>
    <t>100% del cumplimiento de las actividades adelantadas para el desarrollo del plan de Reversión.</t>
  </si>
  <si>
    <t>Desarrollar la totalidad de las actividades de mantenimiento y adecuación de la sede administrativa, relacionadas con el apoyo logístico a cargo de la Dirección Corporativa.</t>
  </si>
  <si>
    <t>Realizar actividades de mantenimiento y adecuación de la sede administrativa, tales como arreglos de sanitarios, cambio de griferías, adecuaciones locativas y arreglos eléctricos.</t>
  </si>
  <si>
    <t>Adecuar y mantener 1 sede en condiciones apropiadas  de uso.
100% de los requerimientos atendidos, relacionados con el mantenimiento y adecuación de la sede administrativa.</t>
  </si>
  <si>
    <t>Camilo Oliveros Pineda                                                                                                                                                                                                                                                                                                                                                   
Dirección Corporativa</t>
  </si>
  <si>
    <t xml:space="preserve">Diseñar e implementar los componentes de la Gestión de Información Publica. </t>
  </si>
  <si>
    <t>Verificar el contenido  de las series documentales pertenecientes a los tres primeros periodos de la TVD cuya disposición final es eliminación.</t>
  </si>
  <si>
    <t>Mercedes Quintero Muñoz
Dirección Corporativa</t>
  </si>
  <si>
    <t>Alberto Muñoz Caamaño
Dirección Corporativa</t>
  </si>
  <si>
    <t>Jorge Pardo
Dirección Corporativa</t>
  </si>
  <si>
    <t>Fernando Medina 
Alexandra Alvarez
Jose Luis Lovo
Dirección Corporativa</t>
  </si>
  <si>
    <t>INDICADOR</t>
  </si>
  <si>
    <t>TIPO</t>
  </si>
  <si>
    <t xml:space="preserve">CÓDIGO </t>
  </si>
  <si>
    <t>OBJETIVO</t>
  </si>
  <si>
    <t>FORMULA</t>
  </si>
  <si>
    <t>UNIDAD DE MEDIDA</t>
  </si>
  <si>
    <t>META A LOGRAR</t>
  </si>
  <si>
    <t xml:space="preserve">REPORTE </t>
  </si>
  <si>
    <t>Eficacia</t>
  </si>
  <si>
    <t>Porcentaje</t>
  </si>
  <si>
    <t>-</t>
  </si>
  <si>
    <t>Cumplimiento  del programa integral de gestión humana.</t>
  </si>
  <si>
    <t>TH3</t>
  </si>
  <si>
    <t xml:space="preserve">Medir el cumplimiento y oportunidad de las actividades planeadas en el programa integral de gestión humana ( Capacitación, Bienestar, Salud Ocupacional) en relación con el cronograma establecido y la cobertura de las mismas.
Permite hacer un seguimiento al cumplimiento de los cronogramas establecidos para cada uno de los componentes del programa integral de gestión humana y las proyecciones de asistencia a cada una de las actividades. </t>
  </si>
  <si>
    <t>TRIMESTRAL</t>
  </si>
  <si>
    <t xml:space="preserve">Cumplir con el 100% de las actividades del programa integral de gestión humana. 
Lograr la asistencia del 100% de los funcionarios programados para las actividades del programa integral de gestión humana
</t>
  </si>
  <si>
    <t xml:space="preserve"> 
A la fecha se han cumplido los cronogramas de ejecución de los programas de bienestar, seguridad y salud en el trabajo y formación acorde con lo proyectado, sin embargo, la actividad que afectó el indicador es esta oportunidad, fue la aplicación de la batería de riesgo psicosocial que presentó un 68% de participación de los trabajadores. </t>
  </si>
  <si>
    <t>Indice de Frecuencia.</t>
  </si>
  <si>
    <t>Eficiencia</t>
  </si>
  <si>
    <t>TH4</t>
  </si>
  <si>
    <t xml:space="preserve"> Medir la frecuencia de  accidentes de trabajo ocurridos en el periodo.</t>
  </si>
  <si>
    <t>Indice</t>
  </si>
  <si>
    <t>Meta a lograr:6,0
Valor mínimo aceptado: 4,5</t>
  </si>
  <si>
    <t xml:space="preserve">En el primer trimestre del presente se tiene un indicador de 3,58.
</t>
  </si>
  <si>
    <t>Indice de Severidad.</t>
  </si>
  <si>
    <t>TH5</t>
  </si>
  <si>
    <t xml:space="preserve"> Medir los días perdidos por  AT en el período.</t>
  </si>
  <si>
    <t>Unidad</t>
  </si>
  <si>
    <t>Meta a lograr: 30
Valor mínimo aceptado: 26,5</t>
  </si>
  <si>
    <t>Se evidencia que en el primer trimestre del año  se tiene un indicador de 17.9</t>
  </si>
  <si>
    <t>Indice de lesiones incapacitantes.</t>
  </si>
  <si>
    <t>Efectividad</t>
  </si>
  <si>
    <t>TH6</t>
  </si>
  <si>
    <t xml:space="preserve"> Medir las variaciones entre diferentes periodos para AT</t>
  </si>
  <si>
    <t>Meta a lograr: 0,20
Valor mínimo aceptado: 0,12</t>
  </si>
  <si>
    <t>Para el primer trimestre de año se evidencia indicador de 0,06</t>
  </si>
  <si>
    <t>ANÀLISIS REPORTADO POR LA DEPENENCIA</t>
  </si>
  <si>
    <t>OBSERVACIONES OCI</t>
  </si>
  <si>
    <t>Contratos aceptados en la Entidad</t>
  </si>
  <si>
    <t>ABS1</t>
  </si>
  <si>
    <t>Medir la Gestión de la Dirección Corporativa en el trámite de la aceptación de los procesos de contratación.</t>
  </si>
  <si>
    <t>TIRMESTRAL</t>
  </si>
  <si>
    <t>(Contratos aceptados/solicitudes contractuales)*100</t>
  </si>
  <si>
    <t>El 100% de los procesos de contratación solicitados a la Dirección Corporativa deben adelantarse oportunamente.</t>
  </si>
  <si>
    <t>El grupo de Contratación informa que los contratos aceptados y suscritos en el periodo comprendido entre el 1 de enero de 2018 y el 31 de marzo de 2018 fueron 280, distribuidos así: 277 derivados de procesos de contratación directa, y 3 procesos en la Tienda Virtual del Estado Colombiano por acuerdo marco precios. Las constancias de esta información se encuentran reportadas en el JSP7 (Base de datos de contratos) de la Entidad,  el SECOP II y la TVEC, a los cuales tienen acceso todas las áreas de TRANSMILENIO S.A.</t>
  </si>
  <si>
    <t>GFYC1</t>
  </si>
  <si>
    <t>Mantener la autosostenibilidad presupuestal</t>
  </si>
  <si>
    <t>MENSUAL</t>
  </si>
  <si>
    <t>Nùmero</t>
  </si>
  <si>
    <t>Meta a lograr: Lograr un factor mayor o igual a 1, es decir que los gastos reales no pueden ser menores a los ingresos recaudados.
Valor mínimo aceptado:  0,50</t>
  </si>
  <si>
    <t>No presenta anàlisis</t>
  </si>
  <si>
    <t>Oportunidad en la entrega de informes presupuestales</t>
  </si>
  <si>
    <t>GFYC2</t>
  </si>
  <si>
    <t>Mantener la oportunidad en la  presentación de informes presupuestales, evitando las sanciones por extemporaneidad o información incompleta.</t>
  </si>
  <si>
    <t xml:space="preserve">No. De sanciones por extemporaneidad en la presentación  de informes presupuestales / No. De informes presupuestales presentados.
</t>
  </si>
  <si>
    <t>Meta a lograr: Tener cero sanciones por extemporaneidad en la presentación nde informes presupuestales.
Valor mínimo aceptado:  Tener cero sanciones por extemporaneidad en la presentación nde informes presupuestales.</t>
  </si>
  <si>
    <t>Trámite de inversiones</t>
  </si>
  <si>
    <t>GFYC3</t>
  </si>
  <si>
    <t xml:space="preserve">Mantener un portafolio de inversiones valorado en forma óptima y oportuna </t>
  </si>
  <si>
    <t>(No. De inversiones vencias y tramitadas en tiempo pactado /  No. De inversiones vencidas en el periodo de medición)*100</t>
  </si>
  <si>
    <t>Lograr que el 100%  de las inversiones vencidas en el periodo sean tramitadas,  buscando al optimización  en el uso de los recursos.</t>
  </si>
  <si>
    <t>Se han realizado todas las inversiones dentro de los tiempos correspondientes</t>
  </si>
  <si>
    <t>Pagos realizados</t>
  </si>
  <si>
    <t>GFYC4</t>
  </si>
  <si>
    <t>Medir el cumplimiento de los pagos realizados  dentro de los términos de Ley</t>
  </si>
  <si>
    <t>(No. De pagos realizados dentro de los términos de ley / No. De Pagos solicitados) *100</t>
  </si>
  <si>
    <t>Lograr que el 100%  de los pagos se realicen en los términos de ley</t>
  </si>
  <si>
    <t>Con corte a 31 de enero se pagaron el 100% de los documentos recibidos en la tesorería. Con corte a 28 de febrero se pagaron el 97% de los documentos recibidos en la tesorería, el restante 3% corresponden a documentos recibidos en los últimos días hábiles de febrero (26, 27 y 28). Con corte a 31 de marzo se pagaron el 96% de los documentos recibidos en la tesorería, el restante 4% corresponde a documentos recibidos los 3 últimos días hábiles del mes 26, 27 y 28 de marzo.)</t>
  </si>
  <si>
    <t>Oportunidad y calidad en la presentación de declaraciones</t>
  </si>
  <si>
    <t>GFYC5</t>
  </si>
  <si>
    <t>Mantener la oportunidad en la  presentación de declaraciones, evitando las sanciones por extemporaneidad o información incompleta.</t>
  </si>
  <si>
    <t xml:space="preserve">No. De sanciones por extemporaneidad en la presentación  de declaraciones / No. Dedeclaraciones presentadas.
</t>
  </si>
  <si>
    <t>Meta a lograr: Cero (0) sanciones por delcaraciones presentadas en forma extemporánea o con  información incompleta.
Valor mínimo aceptado:  Cero (0) sanciones por delcaraciones presentadas en forma extemporánea o con  información incompleta.</t>
  </si>
  <si>
    <t>Se cumplió el indicador sin que se presentara ninguna novedad en cuanto a que las declaraciones fueron realizadas bajo las políticas para la liquidación de impuestos , dentro de los plazos establecidos sin generar nigún tipo de sanción o multa en lo corrido del año 2018</t>
  </si>
  <si>
    <t>Información Contable</t>
  </si>
  <si>
    <t>GFYC6</t>
  </si>
  <si>
    <t>(No. De estados contables, informes y reportes presentados dentro de los términos de Ley / No. De estados  contables, informes y reportes presentados) *100</t>
  </si>
  <si>
    <t>100% Estado contables, informes y reportes presentados dentro de los términos de ley.</t>
  </si>
  <si>
    <t>Se realizó con un índice del 100% el reporte, la presentación y entrega oportuna de la información contable, dentro de los plazos y condiciones establecidos y términos de ley</t>
  </si>
  <si>
    <t>Eficacia en trámite de siniestros</t>
  </si>
  <si>
    <t>GSL2</t>
  </si>
  <si>
    <t>Agilizar los trámites de los siniestros que afecten las pólizas del programa de seguros de TRANSMILENIO S.A.</t>
  </si>
  <si>
    <t>Dias</t>
  </si>
  <si>
    <t>Atención a requerimientos de mantenimiento de bienes y equipo</t>
  </si>
  <si>
    <t>GSL1</t>
  </si>
  <si>
    <t>Atender oportunamente el mantenimiento de equipos e instalaciones y hacer seguimiento de las solicitudes presentadas.
Permite hacer seguimiento a los tiempos de respuesta  cumplimiento del programa de mantenimiento preventivo a los bienes muebles o inmuebles a cargo de TRANSMILENIO S.A.</t>
  </si>
  <si>
    <t>(No. de solicitudes atendidas y resueltas dentro del tiempo máximo establecido /  No de solicitudes reportadas) * 100</t>
  </si>
  <si>
    <t>Meta a lograr:  Lograr que el 100% de las solicitudes recibidas, sean atendidas y solucionadas en el tiempo máximo establecido.
Valor mínimo aceptado: Lograr que el 90% de las solicitudes recibidas, sean atendidas y solucionadas en el tiempo máximo establecido</t>
  </si>
  <si>
    <t xml:space="preserve">A partir del 15 de mayo de 2017 TRANSMILENIO S.A. cuenta con una nueva sede administrativa, dotada con mobiliarios funcionales, sala de reuniones y auditorios suficientes para el personal; redes e infraestructura adecuada para la operatividad y demanda de funcionarios actuales de la entidad esta. Esta  se encuentra ubicada en el edificio Elemento torre 1 ubicado en la Avenida el Dorado No. 69-76. Dicho proyecto contribuyó  a que los funcionarios y colaboradores contaran con ambientes de trabajo adecuados, permitiendo optimizar el uso de tiempo dentro de la Entidad, incrementando su productividad y mejorar su calidad de vida.
Durante este periodo por medio de la mesa de ayuda se lograron atender en promedio 66 requerirnos, donde se destacan las siguientes actividades, así como las contempladas en el Plan de Mantenimiento 2018: 
- Jornada de pintura a las áreas de alta frecuencia (correspondencia, salas, cocinas, etc.). 
- Peinado de puestos de trabajos en los centros de control BRT y Buses. 
- Instalación de esquineros en las áreas con alta frecuencia. 
- Mantenimiento preventivo a las baterías de baños. 
- Dotación de la sala de lactancia. 
- Mantenimiento preventivos y correctivos a las áreas de oficinas de los portales del sistema. 
- Cerramiento de drywall  en sala de lactancia, oficina del sindicado y Subgerencia de Comunicaciones. 
- Mantenimiento preventivos a los carros del archivo de gestión.
</t>
  </si>
  <si>
    <t>Personal Competente, seleccionado y vinculado.</t>
  </si>
  <si>
    <t>TH1</t>
  </si>
  <si>
    <t>Medir la cantidad de personas que han sido seleccionadas  y vinculadas a la entidad  y que son competentes para desarrollar  sus funciones  una vez se supera el período de prueba.</t>
  </si>
  <si>
    <t>SEMESTRAL</t>
  </si>
  <si>
    <t>(Cantidad de personas que superan las evaluaciones de periodo de prueba/Cantidad de personas vinculadas) *100</t>
  </si>
  <si>
    <t>Mantener la planta cubierta con Talento Humano idóneo, en las características definidas  en los Manuales específicos de funciones y acueros de juntas</t>
  </si>
  <si>
    <t>N/A</t>
  </si>
  <si>
    <t xml:space="preserve">No aplica para el periodo evaluado.
</t>
  </si>
  <si>
    <t>Efectividad en el registro de novedades y pago oportuno de la nómina de funcionarios.</t>
  </si>
  <si>
    <t>TH2</t>
  </si>
  <si>
    <t>Mantener la efectividad por parte del área de Talento Humano en el pago a los trabajadores midiendo el cumplimiento frente a la fecha máxima para realizar el pago y el registro correcto de las novedades.</t>
  </si>
  <si>
    <t>Lograr el 100% de efectividad entre los componentes formulados.</t>
  </si>
  <si>
    <t>OK. Presenta análisis acorde con objetivo, meta y cumplimiento.</t>
  </si>
  <si>
    <t>Actualización de los inventarios.</t>
  </si>
  <si>
    <t>Gestión documental  realizada.</t>
  </si>
  <si>
    <t>GSL3</t>
  </si>
  <si>
    <t xml:space="preserve">(Movimientos registrados / Movimientos realizados) * 100 </t>
  </si>
  <si>
    <t xml:space="preserve">Durante el primer trimestre de 2018 se atendieron de manera oportuna los requerimientos de Ingresos al Almacén de todos los bienes adquiridos por las diferentes áreas de TRANSMILENIO S.A. con lo cual se actualiza los Inventarios de la Empresa.
</t>
  </si>
  <si>
    <t>GSL4</t>
  </si>
  <si>
    <t>Atender oportunamente los trámites  que se generan  y/o asignan relacionados con la documentación de la entidad.</t>
  </si>
  <si>
    <t>(Documentos tramitados /  Documentos producidos  + Documentos recibidos)*100</t>
  </si>
  <si>
    <t>Lograr que se realice el 100% de la gestión documental de la Entidad</t>
  </si>
  <si>
    <t>La ficha técnica del indicador reportado no presenta interpretación del resultado, es decir una breve explicación  en términos cualitativos del resultado alcanzado. Lo anterior incumple el numeral 12 del procedimiento Indicadores de Gestión con código P-OP-23</t>
  </si>
  <si>
    <t>El objetivo del indicador y su fórmula no son coherentes con lo definido en la meta, ya que en ella se habla de oportunidad en procesos adelantados,y la fórmula no contempla ninguna varriable relacionada con tiempos de respuesta.
Adicionalmente, se verificaron los soportes de lo enunciado en el reporte frente a los 277 procesos adelantados y los 3 de la tienda virtual. La oficina de Control Interno, constató de forma aleatoria en el secop el registro de los contratos adelantados mediante una muestra aleatoria.</t>
  </si>
  <si>
    <t>No presenta análisis</t>
  </si>
  <si>
    <t>CALIFICACION</t>
  </si>
  <si>
    <t>Medir que la cantidad de movimientos realizados estén registrados y actualizados  en los inventarios de la Entidad</t>
  </si>
  <si>
    <t>Se revisa la coherencia y pertinencia del indicador, recomendando a la dependencia revisar si la información que se obtiene a partir de la medición aporta valor a la gestión en materia de indicadores. Lo anterior ya que de acuerdo a la fórmula el indicador siempre va  dar como resultado 100% pues toda solicitud  de ingreso de almacén debe ser realizada. De acuerdo a los datos arrojados en 2017 se cumplió al 100% igual en lo corrido de 2018. Por tanto, se recomienda verificar la continuidad del indicador y/o el reemplazo por medir otras actividades que puedan generar impacto en la gestión de los inventarios.</t>
  </si>
  <si>
    <t>Se recomienda revisar lo reportado  en el cuadro de mando integral, ya que no se tuvieron en cuenta las actividades relacioandas con bienestar, lo que incide en el 94% reportado.
Se evidenció durante la revisión de los soportes que alimentan el indicador que hubo error de digitación sobre la información relacionada con las actividades de Bienestar ya que no fueron incluídas en el archivo de excel  en el cual se consolidan los datos  de bienesatar, SG-SST y capacitación. 
De igual manera se recomienda revisar la coherencia entre los productos/metas definidos en el plan de acción versus el indicador cuadro de mando integral ya que se observa que en el  plan de acción se miden por separado las actividades de bienestar, capacitación y SG-SST y en el cuadro de mando integral integran las actividades  en una sola fórmula, y en el cuadro de mando integral, cada uno de estos items presenta formulación independiente.</t>
  </si>
  <si>
    <t xml:space="preserve">De acuerdo con el seguimiento efectuado por la Oficina de Control Interno, se evidenció que para el bimestre enero-febrero, de 9 actividades de Bienestar programadas y registradas en el archivo en excel mediante el cual  la dependencia evidencia la programación, denominado "Proyecto de Bienestar e incentivos 2018",  se ejecutaron el 100%. Algunas de las actividades correspondieron a:  incentivos de cumpleaños, seminario taller de crecimiento personal, festival de bolos, caminatas ecológicas, afiliaciones al Body Tech, Obras de teatro, cursos del protafilio con la caja d ecompensación,  entre otros. 
el Plan d Bienestar fue aprobado por medio de la resolucion 832 de 2016 por la cual se adpota el plan estratégico de calidad de vida. </t>
  </si>
  <si>
    <t xml:space="preserve">
AT: Accidentes de trabajo.
k: 240.000 horas hombre de exposición  de acuerdo con los parámetros definidos en el código sustantivo de trabajo.</t>
  </si>
  <si>
    <t xml:space="preserve">
AT: Accidentes de trabajo.
k: 240.000 horas hombre de exposición  de acuerdo con los parámetros definidos en el código sustantivo de trabajo.</t>
  </si>
  <si>
    <t>Autosostenibilidad Presupuestal (razón de equilibrio).</t>
  </si>
  <si>
    <t>Ingresos por fuente recaudados/Valor Gastos ejecutados Plan de Contratación</t>
  </si>
  <si>
    <t xml:space="preserve">Se constata el cumplimiento del 100% para el primer trimestre del 2018.
La fórmula del indicador presenta una variable que corresponde a K=   n*3% en donde n es el promedio de novedades  (13 meses) contado desde el mes actual, y 3% corresponde a la proporción de éxito, es decir al porcentaje de elementos de la población que se estima no cumplen con el control que se está aplicando. Al constatar la aplicación de dicha variable para el periodo evaluado se evidenció que no se aplicó el 3% sino el 2,5%.
Si bien, para el trimestre evaluado no se vio afectado el porcentaje del reporte (ya que con 3% o con 2,5% la resultante era el 100% de cumplimiento), resulta necesario corregir la aplicación de la fórmula para evitar reportes inadecuados.
</t>
  </si>
  <si>
    <t xml:space="preserve">INDICADOR = 0,5(COMPONENTE 1)+0,5(COMPONENTE 2)
Componente 1: 100% día programado, 75% un día de atraso50% dos días de atraso; 25% tres días de atraso; 0% mayor a 5 días de atraso.
Componente 2: 
(1 -       k*n/n) * 100%
k= n*3%
n= promedio de novedades (13 meses) contando desde el mes actual.
x = Número de errores.
</t>
  </si>
  <si>
    <t xml:space="preserve">El en procedimiento P-DA-009  v1 "Mantenimiento infraestructura física", se cuenta con los tiempos de solución a los requerimientos de mantenimiento para atender las diferentes solicitudes, los cuales están parametrizados en el sistema de información GLP (mesa de ayuda), de la Dirección corporativa, y mediante el cual se puede determinar las solicitudes efectuadas y las atendidas, así como las cerradas de manera oportuna. Con lo anterior, se evidenciaron los soportes descargando directamente desde el GLP, y se constató que el objetivo, la fórmula, y la meta del indicador, guardan choerencia, con los datos reportados. Se evidenció cumplimiento en atención de s 67 de 66 solicitudes de incidencias atendidas,  es decir el  100% de lo esperado. 
</t>
  </si>
  <si>
    <t>Luego de realizar el seguimiento se evidenció que la dependencia, registró los siguientes pagos:
1. Enero (pagos recibidos 490 y realizados 490 equivalentes al 100%
2. Feberero (pagos recibidos 560 y realizados 541 equivalentes al 97%).
3. Marzo (pagos recibidos 845 y relizados 815 equivalentes al  96%).
Se recomienda definr un vlor mínimo aceptado en la ficha técnica del indicador.</t>
  </si>
  <si>
    <t>Se recomienda revisar el nombre, objetivo, versus la fòrmula y la meta ya que no se evidenció que exista coherencia en lo enunicado, pues  se busca medir oportunidad y calidad en la presentación de las declaraciones de impuestos, sin embargo la fórmula está dada en virtud de sanciones por extemporaneidad sin contemplar  los reprocesos que se realicen cuando se presentan las declaraciones de forma oportuna, pero que pudieran llegar a requerir una corrección que puede o no acarrear sanciones.
De igual manera se recomienda revisar la pertinencia y valor agregado que genera esta medición frente a la gestión de la dependencia, ya que de acuerdo con años anteriores los resultados del indicador siempre han  arrojado cumplimiento del 100%, adicionalmente, teniendo en cuenta la normativa aplicable se sabe con antelación que la entidad siempre va a cumplir con lo programado.</t>
  </si>
  <si>
    <t>Mantener la oportunidad y calidad en la presentación de informes, evitando las sanciones por extemporaneidad o información incompleta.</t>
  </si>
  <si>
    <t>EL COMPROMISO PLAN DE ACCIÓN CUENTA CON INDICADOR ASOCIADO?</t>
  </si>
  <si>
    <t>No</t>
  </si>
  <si>
    <t xml:space="preserve">Si </t>
  </si>
  <si>
    <t>Si</t>
  </si>
  <si>
    <t>Revisados los soportes publicados en la página web de la entidad al corte de la evaluación, verificados los tiempos definidos por la normatividad vigente para la presentación de informes de estados contables,  y corroborada la información mediante entrevista realizada a los responsables del proceso en mayo 9 de 2018, se evidenció cumplimiento de lo reportado por la dependencia.</t>
  </si>
  <si>
    <t>En virtud de la periodicidad del reporte, el indicador no presenta califiación ni evaluación para el presente corte.
Se recomienda revisar la continuidad del mismo ya que en 2017 no se registró ingreso de funcionarios y en lo corrido de 2018 tampoco.</t>
  </si>
  <si>
    <t>PERIODICIDAD</t>
  </si>
  <si>
    <t>ASOCIADO A ALGÚN PRODUCTO Y/O META</t>
  </si>
  <si>
    <t>NO</t>
  </si>
  <si>
    <t>SI</t>
  </si>
  <si>
    <t>ID</t>
  </si>
  <si>
    <t>Luego del seguimiento efectuado, se evidenció que mediante correo electrónico del 3 de mayo, la Dirección corporativa envió a la OCI la meta para el bimestre enero - febrero, correspondiente al 16,7%, luego de constatar los soportes, del plan de trabajo en SG-SST para 2018, se cumplieron 75 de 450 acitividades planteadas para el 2018 en el tema, equivalentes al 16,7% es decir se cumpió con el 100% de lo programado para el periodo evaluado.</t>
  </si>
  <si>
    <t>En virtud del lograr el 0,14 se alcanzó la meta para el periodo enero-febrero, en cuanto al 100% de las actividdes acordes con las neesidades de la Entidad en materia presupuestal, contable y de tesorería.
En materia de inversiones, la dependencia reportó el 100% de cumplimiento,  no obstante durante el primer trimestre no se evidenció movimiento en materia de inversiones lo que inidica que no se generó avance.
En materia de pagos (tesorería), se cumplió con lo programado en el 98%
En materia contable se  cumplió con el99,3% de lo programado.</t>
  </si>
  <si>
    <t>Para el corte de enero y febrero, la dependencia no definió meta de avance procentual, por lo que no aplica calificación para el indicador.</t>
  </si>
  <si>
    <t xml:space="preserve">Identificación del 100% de los documentos a eliminar </t>
  </si>
  <si>
    <t>CALIFICACIÓN</t>
  </si>
  <si>
    <t>calificación y/o Avance OCI</t>
  </si>
  <si>
    <r>
      <t xml:space="preserve">INDICADOR = PROMEDIO PONDERADO (COMPONENTE 1; COMPONENTE 2)
Componente 1. Número de días tramitados por siniestro autorizado
Di= </t>
    </r>
    <r>
      <rPr>
        <u/>
        <sz val="9"/>
        <color theme="1"/>
        <rFont val="Arial"/>
        <family val="2"/>
      </rPr>
      <t>∑ di</t>
    </r>
    <r>
      <rPr>
        <sz val="9"/>
        <color theme="1"/>
        <rFont val="Arial"/>
        <family val="2"/>
      </rPr>
      <t xml:space="preserve">
    Xi
d = Número de días tramitados por siniestros autorizados en el periodo
x = Número de casos presentados en el periodo (anual)
i = Ramo del programa de seguros.
Componente 2. Peso ponderado de las primas de las pólizas afectadas
Wi= </t>
    </r>
    <r>
      <rPr>
        <u/>
        <sz val="9"/>
        <color theme="1"/>
        <rFont val="Arial"/>
        <family val="2"/>
      </rPr>
      <t xml:space="preserve"> vi</t>
    </r>
    <r>
      <rPr>
        <sz val="9"/>
        <color theme="1"/>
        <rFont val="Arial"/>
        <family val="2"/>
      </rPr>
      <t xml:space="preserve">
         V
W = Peso ponderado e el ramo del programa de seguros
v = Valor individual de cada prima
V = Valor de todas las primas
i = Número de días tramitados por siniestros autorizados en el periodo</t>
    </r>
  </si>
  <si>
    <t>PROMEDIO CALIFICACION OCI</t>
  </si>
  <si>
    <r>
      <rPr>
        <b/>
        <sz val="9"/>
        <color theme="1"/>
        <rFont val="Arial"/>
        <family val="2"/>
      </rPr>
      <t xml:space="preserve">Componente 1: </t>
    </r>
    <r>
      <rPr>
        <sz val="9"/>
        <color theme="1"/>
        <rFont val="Arial"/>
        <family val="2"/>
      </rPr>
      <t xml:space="preserve"> No. Actividades realizadas  oportunamente en el plan de (Capacitación, bienestar, salud ocupacional) /  No. Actividadesprogramadas en el plan de (Capacitación, bienestar, salud ocupacional).
</t>
    </r>
    <r>
      <rPr>
        <b/>
        <sz val="9"/>
        <color theme="1"/>
        <rFont val="Arial"/>
        <family val="2"/>
      </rPr>
      <t xml:space="preserve">
Componente 2: </t>
    </r>
    <r>
      <rPr>
        <sz val="9"/>
        <color theme="1"/>
        <rFont val="Arial"/>
        <family val="2"/>
      </rPr>
      <t xml:space="preserve"> No. De Funcionarios que asistan a las  actividades (Capacitación, bienestar, salud ocupacional) /  No. De Funcionarios programados en el plan de (Capacitación, bienestar, salud ocupacional)</t>
    </r>
  </si>
  <si>
    <r>
      <t xml:space="preserve">De acuerdo con lo reportado por la dependencia el análisis, no presenta una breve explicación  en términos cualitativos del resultado alcanzado. Lo anterior incumple el procedimento P-OP-023-0 en su numeral 12. Reporte de indicadores de gestión.  
Adicionalmente, no presenta explicación sobre el resultado no alcanzado ya que la meta a lograr, registrada en la ficha técnica del indicador es de 0,12 y se cumplió con el 0,06% es decir 30%, no se evidenciaron soportes de acciones correctivas tal como lo exige el procedimiento P-OP-023 V0 Indicadores de Gestión.
No obstante y luego de entrevista con colaboradores de la dependencia, lo que se quiso medir en el indicador es que el índice tanto los accidentes de trabajo como el impacto que tales generan, se encuentre entre 0,20 y 0,12. Con lo anterior, como el índice obtenido es de 0,06 se evidencia que se sobrepasó la meta, es decir se cumplió con màs del 100% planeado. 
Por lo anterior, y debido a eror en la formulación, el presente indicador no se tiene en cuenta para la calificación.
</t>
    </r>
    <r>
      <rPr>
        <u/>
        <sz val="9"/>
        <color theme="1"/>
        <rFont val="Arial"/>
        <family val="2"/>
      </rPr>
      <t>Por lo anterior, y debido a eror en la formulación, el presente indicador no se tiene en cuenta para la calificación.</t>
    </r>
  </si>
  <si>
    <r>
      <t xml:space="preserve">El indicador presenta un análisis que no corresponde a la realidad ya que segùn lo reportado por la dependencia, en el periodo enero - marzo de 2018 no se han presentado inversiones vencidas ni tramitadas.
</t>
    </r>
    <r>
      <rPr>
        <b/>
        <u/>
        <sz val="9"/>
        <color theme="1"/>
        <rFont val="Arial"/>
        <family val="2"/>
      </rPr>
      <t>Por lo anterior el indicador no se califica</t>
    </r>
  </si>
  <si>
    <r>
      <rPr>
        <b/>
        <sz val="9"/>
        <color theme="1"/>
        <rFont val="Arial"/>
        <family val="2"/>
      </rPr>
      <t>Meta a lograr:</t>
    </r>
    <r>
      <rPr>
        <sz val="9"/>
        <color theme="1"/>
        <rFont val="Arial"/>
        <family val="2"/>
      </rPr>
      <t xml:space="preserve"> 95 días de trámite desde conocimiento del caso hasta la autorización del pago del mismo.
</t>
    </r>
    <r>
      <rPr>
        <b/>
        <sz val="9"/>
        <color theme="1"/>
        <rFont val="Arial"/>
        <family val="2"/>
      </rPr>
      <t>Valor mínimo aceptado:</t>
    </r>
    <r>
      <rPr>
        <sz val="9"/>
        <color theme="1"/>
        <rFont val="Arial"/>
        <family val="2"/>
      </rPr>
      <t xml:space="preserve">  85 días de trámite desde conocimiento del caso hasta la autorización de pago del mismo</t>
    </r>
  </si>
  <si>
    <r>
      <t xml:space="preserve">Se recomienda revisar las metas definidas para el indicador, ya que de acuerdo con lo reportado en el cuadro de mando integral, la dependencia está incumpliendo con la meta establecida, ya que lo que se espera lograr para  autorización de  pago de casos es 95 días y como mínimo en 85 días, por tanto, se cumplió con el 56,8%. ya que se alcanzó en promedio 54 días. Adicionalmente, al verificar la existencia de evidencias sobre la toma de acciones correctivas, no fueron halladas incumpliendo el numeral 12 del procedimiento P-OP-023 V0 Indicadores de Gestión.
No obstante durante la verificación de soportes se evidenció que lo que se quiso medir  es que se lograra obtener a autorización de pago de casos máximo en 95 y mínimo en 85. En virtud de lo anterior, se obtuvo un promedio de 54 días lo que significa que se sobrepasó  lo estimado, cumpliendo con más del 100%.
</t>
    </r>
    <r>
      <rPr>
        <u/>
        <sz val="9"/>
        <color theme="1"/>
        <rFont val="Arial"/>
        <family val="2"/>
      </rPr>
      <t>Por lo anterior, y debido al error en la definición de las metas, el indicador no se tiene en cuenta para la calificación.</t>
    </r>
    <r>
      <rPr>
        <sz val="9"/>
        <color theme="1"/>
        <rFont val="Arial"/>
        <family val="2"/>
      </rPr>
      <t xml:space="preserve">
Por otra parte, de acuerdo con lo reportado por la dependencia en  el campo de análisis, no se presenta una breve explicación  en términos cualitativos del resultado alcanzado. Lo anterior incumple el procedimento P-OP-023-0 en su numeral 12. Reporte de indicadores de gestión.  </t>
    </r>
  </si>
  <si>
    <r>
      <t xml:space="preserve">El objetivo del indicador  involucra oportunidad en los trámites, no obstante la fórmula no contempla tiempos de respuesta lo que indica que el objetivo no es coherente con lo formulado.
Por otra parte, al constatar desde el CORDIS la información reportada, se evidenció que la fórmula aplicada es # de trámites respondidos sobre # de trámites recibidos, lo que difiere de la fórmula definida en la ficha técnica del indicador, por lo tanto lo reportado entre enero - marzo,  no corresponde con lo formulado.
La ficha técnica del indicador reportado no presenta interpretación del resultado, es decir una breve explicación  en términos cualitativos del resultado alcanzado. Lo anterior incumple el numeral 12 del procedimiento Indicadores de Gestión con código P-OP-23.
La trazabilidad se realiza el 2 de mayo, verificando que las cifras reportadas son descargadas del Sistema de Información Cordis.
</t>
    </r>
    <r>
      <rPr>
        <b/>
        <u/>
        <sz val="9"/>
        <color theme="1"/>
        <rFont val="Arial"/>
        <family val="2"/>
      </rPr>
      <t>El indicador no se evalúa en razón a que los datos reportados no son concordantes con la fórmula.</t>
    </r>
  </si>
  <si>
    <r>
      <t xml:space="preserve">Se recomienda revisar las metas definidas para el indicador, ya que de acuerdo con lo reportado en el cuadro de mando integral, la dependencia está incumpliendo con la meta establecida, por cuanto la meta al lograr es tener 6 AT y se se tuvieron 3,58, es decir se cumplió con el 69,67%. Adicionalmente, al verificar la existencia de evidencias sobre la toma de acciones correctivas, no fueron halladas incumpliendo el numeral 12 del procedimiento P-OP-023 V0 Indicadores de Gestión.
No obstante durante la verificación de soportes se evidenció que lo que se quiso medir  es que como máximo, se tuvieran 6 accidentes de trabajo al trimestre en promedio, y que un rango aceptable de acuerdo con las estadísticas de vigencias anteriores, serían 4,5 accidentes de trabajo durante el trimestre. En virtud de lo anterior, se obtuvo 3,58 accidentes de trabajo en promedio durante el trimestre, sobre pasando lo esperado.
Por otra parte, de acuerdo con lo reportado por la dependencia en análisis, no presenta una breve explicación  en términos cualitativos del resultado alcanzado. Lo anterior incumple el procedimento P-OP-023-0 en su numeral 12. Reporte de indicadores de gestión.  
Sobre la meta y/o compromiso relacionado al plan de acción, se evidenció que la formulación no es clara, concreta, medible ni verificable en el tiempo, incumpliendo lo definido en el numeral 6.1.2 del procedimiento P-OP-018 V1, Elabración, mdificación y seguimiento del Plan de Acción Institucional.
</t>
    </r>
    <r>
      <rPr>
        <u/>
        <sz val="9"/>
        <color theme="1"/>
        <rFont val="Arial"/>
        <family val="2"/>
      </rPr>
      <t>Por lo anterior, y debido a eror en la formulación, el presente indicador no se tiene en cuenta para la calificación.</t>
    </r>
  </si>
  <si>
    <r>
      <t xml:space="preserve">De acuerdo con lo reportado por la dependencia el análisis, no presenta una breve explicación  en tèrminos cualitativos del resultado alcanzado. Lo anterior incumple el procedimento P-OP-023-0 en su numeral 12. Reporte de indicadores de gestión.  
Adicionalmente, se evidenció error en la definición de metas, ya que se reportó  resultado no alcanzado pues la meta a lograr registrada en el cuadro de mando integral es perder entre 26,5 y 30 días de trabajo con ocasión de accidentes de trabajo. Con lo anterior, la dependencia alcanzó cumplimiento del 59,67% en razón a que no se cumplió la meta, toda vez que los días perdidos por accidente de trabajo en el periodo fueron 17,9.
No obstante y luego de entrevista con colaboradores de la dependencia, lo que se quiso medir en el indicador es que como màximo los días que se pueden perder por enfermedades laborales y accidentes de trabajo son hasta 30 de acuerdo con las estadísticas de vigencias anteriores, y el escenario ideal son hasta 26,5 días. Con lo anterior, los 17,9 días reportados evidencian que la labor ha sido la esperada ya que se redujeron los accidentes de trabajo más de lo que se esperaba, es decir se cumplió con màs del 100% planeado. 
</t>
    </r>
    <r>
      <rPr>
        <u/>
        <sz val="9"/>
        <color theme="1"/>
        <rFont val="Arial"/>
        <family val="2"/>
      </rPr>
      <t>Por lo anterior, y debido a eror en la formulación, el presente indicador no se tiene en cuenta para la calificación.</t>
    </r>
  </si>
  <si>
    <r>
      <t xml:space="preserve">La ficha técnica del indicador reportado no presenta interpretación del resultado, es decir una breve explicación  en términos cualitativos del resultado alcanzado. Lo anterior incumple el numeral 12 del procedimiento Indicadores de Gestión con código P-OP-023.
De acuerdo con lo reportado mediante correo electrónico del 8 de mayo, por la DIrección corporativa se tiene lo siguiente:
Enero: Ingreso ($148.863.568.161,39) Gasto ($120.953.530.292,93)
Lo que indica un factor del 1,23 sobrepasando la meta esperada, generando cumplimiento del 100%
Febrero: Ingreso ($160.227.506.632,73) Gasto ($133.179.260.686,93)
Lo que indica un factor del 1,20 sobrepasando la meta esperada, generando cumplimiento del 100%
Marzo: Ingreso ($183.699.532.642,21) Gasto ($159.488.827.087,93)
Lo que indica un factor del 1,15 sobrepasando la meta esperada, generando cumplimiento del 100%
</t>
    </r>
    <r>
      <rPr>
        <b/>
        <sz val="9"/>
        <rFont val="Arial"/>
        <family val="2"/>
      </rPr>
      <t>No obstante se recomienda evaluar la meta definidia en: valor mínimo aceptado  (0,5) el cual indica que cada mes se permite la posibilidad de generar pérdida hasta del 50% de lo recaudado menos los gastos plan de contratación.</t>
    </r>
  </si>
  <si>
    <t>De acuerdo con el seguimiento efectuado por la Oficina de Control Interno, se evidenció que para el 2018, se programaron 25 actividades de formación y desarrollo a realizar. Lo anterior mediante archivo en excel enviado por correo electrónico del 3 de mayo con el adjunto denominado Proyecto de formación y desarrollo 2018. 
De acuerdo a lo enunciado por la funcionaria Liliana Quirga encargada del tema, para el mes de enero no se tenían programadas actividades de formación y desarrollo en razón a que durante este mes se realizó la programación y ajustes de actividades, para el mes de febrero  se tenían programadas 4 actividades de formación y desarrollo las cuales fueron ejecutadas de la siguiente manera: 
1. Curso de Excel Avanzado (al cual asistieron 15 funcionarios).
2. Claves para el manejo de la plataforma Secop II (Al cual asistieron 4 funcionarios). 
3. Manual de Supervisión de la Entidad  (Al cual Asistieron 16 funcionarios).y
4. Curso de Auditor Interno: Dirigido a una (1) funcionaria.
Con lo anterior se evidenció cumplimiento de 4  de 25 actividades equivalente al 16% dando cumplimiento a lo proyectado.
Lo anterior se evidencia cumplimiento del 100% de lo programado para el periodo evaluado.</t>
  </si>
  <si>
    <t>De acuerdo con el seguimiento efectuado por la OCI, se evidenció que para el periodo enero -febrero se cumplió con la programación  porcentual esperada es decir el 40% del total de contratos a perfeccionar en la vigencia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</si>
</sst>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quot;$&quot;\ * #,##0.00_ ;_ &quot;$&quot;\ * \-#,##0.00_ ;_ &quot;$&quot;\ * &quot;-&quot;??_ ;_ @_ "/>
    <numFmt numFmtId="168" formatCode="0.0%"/>
  </numFmts>
  <fonts count="41"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9"/>
      <color theme="1"/>
      <name val="Cambria"/>
      <family val="1"/>
    </font>
    <font>
      <sz val="10"/>
      <color rgb="FF000000"/>
      <name val="Times New Roman"/>
      <family val="1"/>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theme="1"/>
      <name val="Verdana"/>
      <family val="2"/>
    </font>
    <font>
      <sz val="10"/>
      <color theme="1"/>
      <name val="Verdana"/>
      <family val="2"/>
    </font>
    <font>
      <sz val="10"/>
      <color theme="1"/>
      <name val="Arial"/>
      <family val="2"/>
    </font>
    <font>
      <u/>
      <sz val="10"/>
      <color theme="10"/>
      <name val="Arial"/>
      <family val="2"/>
    </font>
    <font>
      <sz val="26"/>
      <color theme="1"/>
      <name val="Calibri"/>
      <family val="2"/>
      <scheme val="minor"/>
    </font>
    <font>
      <b/>
      <sz val="20"/>
      <color theme="1"/>
      <name val="Calibri Light"/>
      <family val="1"/>
      <scheme val="major"/>
    </font>
    <font>
      <sz val="11"/>
      <color theme="1"/>
      <name val="Calibri Light"/>
      <family val="1"/>
      <scheme val="major"/>
    </font>
    <font>
      <sz val="14"/>
      <color theme="1"/>
      <name val="Calibri Light"/>
      <family val="1"/>
      <scheme val="major"/>
    </font>
    <font>
      <b/>
      <sz val="14"/>
      <color theme="1"/>
      <name val="Calibri Light"/>
      <family val="1"/>
      <scheme val="major"/>
    </font>
    <font>
      <sz val="9"/>
      <color theme="1"/>
      <name val="Arial"/>
      <family val="2"/>
    </font>
    <font>
      <sz val="10"/>
      <color rgb="FFFF0000"/>
      <name val="Calibri"/>
      <family val="2"/>
      <scheme val="minor"/>
    </font>
    <font>
      <sz val="11"/>
      <color rgb="FFFF0000"/>
      <name val="Calibri"/>
      <family val="2"/>
      <scheme val="minor"/>
    </font>
    <font>
      <u/>
      <sz val="9"/>
      <color theme="1"/>
      <name val="Arial"/>
      <family val="2"/>
    </font>
    <font>
      <b/>
      <sz val="9"/>
      <color theme="1"/>
      <name val="Arial"/>
      <family val="2"/>
    </font>
    <font>
      <b/>
      <u/>
      <sz val="9"/>
      <color theme="1"/>
      <name val="Arial"/>
      <family val="2"/>
    </font>
    <font>
      <sz val="9"/>
      <name val="Arial"/>
      <family val="2"/>
    </font>
    <font>
      <b/>
      <sz val="9"/>
      <name val="Arial"/>
      <family val="2"/>
    </font>
  </fonts>
  <fills count="3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39997558519241921"/>
        <bgColor indexed="64"/>
      </patternFill>
    </fill>
    <fill>
      <patternFill patternType="solid">
        <fgColor rgb="FFDBE5F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2"/>
        <bgColor indexed="64"/>
      </patternFill>
    </fill>
    <fill>
      <patternFill patternType="solid">
        <fgColor theme="0" tint="-0.14999847407452621"/>
        <bgColor indexed="64"/>
      </patternFill>
    </fill>
  </fills>
  <borders count="40">
    <border>
      <left/>
      <right/>
      <top/>
      <bottom/>
      <diagonal/>
    </border>
    <border>
      <left style="medium">
        <color indexed="64"/>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auto="1"/>
      </right>
      <top style="medium">
        <color indexed="64"/>
      </top>
      <bottom/>
      <diagonal/>
    </border>
    <border>
      <left style="thin">
        <color indexed="64"/>
      </left>
      <right style="thin">
        <color auto="1"/>
      </right>
      <top style="medium">
        <color indexed="64"/>
      </top>
      <bottom/>
      <diagonal/>
    </border>
    <border>
      <left style="thin">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auto="1"/>
      </right>
      <top style="thin">
        <color auto="1"/>
      </top>
      <bottom style="thin">
        <color auto="1"/>
      </bottom>
      <diagonal/>
    </border>
    <border>
      <left style="thin">
        <color auto="1"/>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auto="1"/>
      </right>
      <top style="thin">
        <color auto="1"/>
      </top>
      <bottom/>
      <diagonal/>
    </border>
    <border>
      <left style="thin">
        <color indexed="64"/>
      </left>
      <right style="medium">
        <color indexed="64"/>
      </right>
      <top style="thin">
        <color indexed="64"/>
      </top>
      <bottom/>
      <diagonal/>
    </border>
  </borders>
  <cellStyleXfs count="65">
    <xf numFmtId="0" fontId="0" fillId="0" borderId="0"/>
    <xf numFmtId="166" fontId="1" fillId="0" borderId="0" applyFont="0" applyFill="0" applyBorder="0" applyAlignment="0" applyProtection="0"/>
    <xf numFmtId="0" fontId="5" fillId="0" borderId="0"/>
    <xf numFmtId="167" fontId="6" fillId="0" borderId="0" applyFont="0" applyFill="0" applyBorder="0" applyAlignment="0" applyProtection="0"/>
    <xf numFmtId="0" fontId="6" fillId="0" borderId="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9" fillId="6" borderId="0" applyNumberFormat="0" applyBorder="0" applyAlignment="0" applyProtection="0"/>
    <xf numFmtId="0" fontId="10" fillId="18" borderId="3" applyNumberFormat="0" applyAlignment="0" applyProtection="0"/>
    <xf numFmtId="0" fontId="11" fillId="19" borderId="4" applyNumberFormat="0" applyAlignment="0" applyProtection="0"/>
    <xf numFmtId="0" fontId="12" fillId="0" borderId="5" applyNumberFormat="0" applyFill="0" applyAlignment="0" applyProtection="0"/>
    <xf numFmtId="0" fontId="13"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23" borderId="0" applyNumberFormat="0" applyBorder="0" applyAlignment="0" applyProtection="0"/>
    <xf numFmtId="0" fontId="14" fillId="9" borderId="3" applyNumberFormat="0" applyAlignment="0" applyProtection="0"/>
    <xf numFmtId="0" fontId="15" fillId="5" borderId="0" applyNumberFormat="0" applyBorder="0" applyAlignment="0" applyProtection="0"/>
    <xf numFmtId="0" fontId="16" fillId="24" borderId="0" applyNumberFormat="0" applyBorder="0" applyAlignment="0" applyProtection="0"/>
    <xf numFmtId="0" fontId="6" fillId="0" borderId="0"/>
    <xf numFmtId="0" fontId="6" fillId="25" borderId="6" applyNumberFormat="0" applyFont="0" applyAlignment="0" applyProtection="0"/>
    <xf numFmtId="0" fontId="17" fillId="18"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13" fillId="0" borderId="10" applyNumberFormat="0" applyFill="0" applyAlignment="0" applyProtection="0"/>
    <xf numFmtId="0" fontId="23" fillId="0" borderId="11" applyNumberFormat="0" applyFill="0" applyAlignment="0" applyProtection="0"/>
    <xf numFmtId="9" fontId="6"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27" borderId="0" applyNumberFormat="0" applyBorder="0" applyProtection="0">
      <alignment horizontal="center" vertical="center"/>
    </xf>
    <xf numFmtId="49" fontId="25" fillId="0" borderId="0" applyFill="0" applyBorder="0" applyProtection="0">
      <alignment horizontal="left" vertical="center"/>
    </xf>
    <xf numFmtId="3" fontId="25" fillId="0" borderId="0" applyFill="0" applyBorder="0" applyProtection="0">
      <alignment horizontal="right" vertical="center"/>
    </xf>
    <xf numFmtId="0" fontId="26" fillId="0" borderId="0"/>
    <xf numFmtId="164" fontId="26" fillId="0" borderId="0" applyFont="0" applyFill="0" applyBorder="0" applyAlignment="0" applyProtection="0"/>
    <xf numFmtId="0" fontId="27" fillId="0" borderId="0" applyNumberForma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0" fontId="10" fillId="18" borderId="16" applyNumberFormat="0" applyAlignment="0" applyProtection="0"/>
    <xf numFmtId="0" fontId="14" fillId="9" borderId="16" applyNumberFormat="0" applyAlignment="0" applyProtection="0"/>
    <xf numFmtId="0" fontId="6" fillId="25" borderId="17" applyNumberFormat="0" applyFont="0" applyAlignment="0" applyProtection="0"/>
    <xf numFmtId="0" fontId="17" fillId="18" borderId="18" applyNumberFormat="0" applyAlignment="0" applyProtection="0"/>
    <xf numFmtId="0" fontId="23" fillId="0" borderId="19" applyNumberFormat="0" applyFill="0" applyAlignment="0" applyProtection="0"/>
    <xf numFmtId="43" fontId="1" fillId="0" borderId="0" applyFont="0" applyFill="0" applyBorder="0" applyAlignment="0" applyProtection="0"/>
    <xf numFmtId="164" fontId="26" fillId="0" borderId="0" applyFont="0" applyFill="0" applyBorder="0" applyAlignment="0" applyProtection="0"/>
  </cellStyleXfs>
  <cellXfs count="166">
    <xf numFmtId="0" fontId="0" fillId="0" borderId="0" xfId="0"/>
    <xf numFmtId="0" fontId="29" fillId="3" borderId="0" xfId="0" applyFont="1" applyFill="1" applyAlignment="1"/>
    <xf numFmtId="0" fontId="30" fillId="3" borderId="0" xfId="0" applyFont="1" applyFill="1"/>
    <xf numFmtId="0" fontId="30" fillId="3" borderId="0" xfId="0" applyFont="1" applyFill="1" applyAlignment="1">
      <alignment vertical="top" wrapText="1"/>
    </xf>
    <xf numFmtId="0" fontId="30" fillId="3" borderId="0" xfId="0" applyFont="1" applyFill="1" applyAlignment="1"/>
    <xf numFmtId="0" fontId="30" fillId="28" borderId="1" xfId="0" applyFont="1" applyFill="1" applyBorder="1" applyAlignment="1">
      <alignment horizontal="center" vertical="top"/>
    </xf>
    <xf numFmtId="0" fontId="30" fillId="28" borderId="24" xfId="0" applyFont="1" applyFill="1" applyBorder="1" applyAlignment="1">
      <alignment horizontal="justify" vertical="top" wrapText="1"/>
    </xf>
    <xf numFmtId="0" fontId="32" fillId="3" borderId="0" xfId="0" applyFont="1" applyFill="1" applyAlignment="1">
      <alignment vertical="top" wrapText="1"/>
    </xf>
    <xf numFmtId="0" fontId="30" fillId="3" borderId="0" xfId="0" applyFont="1" applyFill="1" applyAlignment="1">
      <alignment vertical="top"/>
    </xf>
    <xf numFmtId="0" fontId="30" fillId="28" borderId="15" xfId="0" applyFont="1" applyFill="1" applyBorder="1" applyAlignment="1">
      <alignment horizontal="center" vertical="top"/>
    </xf>
    <xf numFmtId="0" fontId="30" fillId="28" borderId="28" xfId="0" applyFont="1" applyFill="1" applyBorder="1" applyAlignment="1">
      <alignment horizontal="justify" vertical="top" wrapText="1"/>
    </xf>
    <xf numFmtId="0" fontId="30" fillId="28" borderId="15" xfId="0" applyFont="1" applyFill="1" applyBorder="1" applyAlignment="1">
      <alignment horizontal="center" vertical="center"/>
    </xf>
    <xf numFmtId="0" fontId="32" fillId="3" borderId="0" xfId="0" applyFont="1" applyFill="1" applyAlignment="1">
      <alignment vertical="center" wrapText="1"/>
    </xf>
    <xf numFmtId="0" fontId="30" fillId="28" borderId="31" xfId="0" applyFont="1" applyFill="1" applyBorder="1" applyAlignment="1">
      <alignment horizontal="center" vertical="center"/>
    </xf>
    <xf numFmtId="0" fontId="30" fillId="28" borderId="35" xfId="0" applyFont="1" applyFill="1" applyBorder="1" applyAlignment="1">
      <alignment horizontal="justify" vertical="top" wrapText="1"/>
    </xf>
    <xf numFmtId="0" fontId="32" fillId="29" borderId="22" xfId="0" applyFont="1" applyFill="1" applyBorder="1" applyAlignment="1">
      <alignment horizontal="center" vertical="center" wrapText="1"/>
    </xf>
    <xf numFmtId="0" fontId="30" fillId="29" borderId="2" xfId="0" applyFont="1" applyFill="1" applyBorder="1" applyAlignment="1">
      <alignment horizontal="justify" vertical="center" wrapText="1"/>
    </xf>
    <xf numFmtId="0" fontId="30" fillId="29" borderId="1" xfId="0" applyFont="1" applyFill="1" applyBorder="1" applyAlignment="1">
      <alignment horizontal="center" vertical="center"/>
    </xf>
    <xf numFmtId="0" fontId="30" fillId="29" borderId="24" xfId="0" applyFont="1" applyFill="1" applyBorder="1" applyAlignment="1">
      <alignment horizontal="justify" vertical="center" wrapText="1"/>
    </xf>
    <xf numFmtId="0" fontId="30" fillId="29" borderId="15" xfId="0" applyFont="1" applyFill="1" applyBorder="1" applyAlignment="1">
      <alignment horizontal="center" vertical="center"/>
    </xf>
    <xf numFmtId="0" fontId="30" fillId="29" borderId="28" xfId="0" applyFont="1" applyFill="1" applyBorder="1" applyAlignment="1">
      <alignment horizontal="justify" vertical="top" wrapText="1"/>
    </xf>
    <xf numFmtId="0" fontId="32" fillId="29" borderId="38" xfId="0" applyFont="1" applyFill="1" applyBorder="1" applyAlignment="1">
      <alignment horizontal="center" vertical="center" wrapText="1"/>
    </xf>
    <xf numFmtId="0" fontId="30" fillId="29" borderId="30" xfId="0" applyFont="1" applyFill="1" applyBorder="1" applyAlignment="1">
      <alignment horizontal="justify" vertical="top" wrapText="1"/>
    </xf>
    <xf numFmtId="0" fontId="30" fillId="29" borderId="37" xfId="0" applyFont="1" applyFill="1" applyBorder="1" applyAlignment="1">
      <alignment horizontal="center" vertical="center"/>
    </xf>
    <xf numFmtId="0" fontId="30" fillId="29" borderId="39" xfId="0" applyFont="1" applyFill="1" applyBorder="1" applyAlignment="1">
      <alignment horizontal="justify" vertical="top" wrapText="1"/>
    </xf>
    <xf numFmtId="0" fontId="30" fillId="30" borderId="1" xfId="0" applyFont="1" applyFill="1" applyBorder="1" applyAlignment="1">
      <alignment horizontal="center" vertical="center"/>
    </xf>
    <xf numFmtId="0" fontId="30" fillId="30" borderId="24" xfId="0" applyFont="1" applyFill="1" applyBorder="1" applyAlignment="1">
      <alignment horizontal="justify" vertical="top" wrapText="1"/>
    </xf>
    <xf numFmtId="0" fontId="30" fillId="30" borderId="15" xfId="0" applyFont="1" applyFill="1" applyBorder="1" applyAlignment="1">
      <alignment horizontal="center" vertical="center"/>
    </xf>
    <xf numFmtId="0" fontId="30" fillId="30" borderId="28" xfId="0" applyFont="1" applyFill="1" applyBorder="1" applyAlignment="1">
      <alignment horizontal="justify" vertical="top" wrapText="1"/>
    </xf>
    <xf numFmtId="0" fontId="30" fillId="30" borderId="37" xfId="0" applyFont="1" applyFill="1" applyBorder="1" applyAlignment="1">
      <alignment horizontal="center" vertical="center"/>
    </xf>
    <xf numFmtId="0" fontId="30" fillId="30" borderId="39" xfId="0" applyFont="1" applyFill="1" applyBorder="1" applyAlignment="1">
      <alignment horizontal="justify" vertical="top" wrapText="1"/>
    </xf>
    <xf numFmtId="0" fontId="30" fillId="31" borderId="1" xfId="0" applyFont="1" applyFill="1" applyBorder="1" applyAlignment="1">
      <alignment horizontal="center" vertical="center"/>
    </xf>
    <xf numFmtId="0" fontId="30" fillId="31" borderId="24" xfId="0" applyFont="1" applyFill="1" applyBorder="1" applyAlignment="1">
      <alignment horizontal="justify" vertical="top" wrapText="1"/>
    </xf>
    <xf numFmtId="0" fontId="30" fillId="31" borderId="15" xfId="0" applyFont="1" applyFill="1" applyBorder="1" applyAlignment="1">
      <alignment horizontal="center" vertical="center"/>
    </xf>
    <xf numFmtId="0" fontId="30" fillId="31" borderId="28" xfId="0" applyFont="1" applyFill="1" applyBorder="1" applyAlignment="1">
      <alignment horizontal="justify" vertical="top" wrapText="1"/>
    </xf>
    <xf numFmtId="0" fontId="32" fillId="31" borderId="26" xfId="0" applyFont="1" applyFill="1" applyBorder="1" applyAlignment="1">
      <alignment horizontal="center" vertical="center" wrapText="1"/>
    </xf>
    <xf numFmtId="0" fontId="30" fillId="31" borderId="36" xfId="0" applyFont="1" applyFill="1" applyBorder="1" applyAlignment="1">
      <alignment horizontal="justify" vertical="top" wrapText="1"/>
    </xf>
    <xf numFmtId="0" fontId="32" fillId="31" borderId="38" xfId="0" applyFont="1" applyFill="1" applyBorder="1" applyAlignment="1">
      <alignment horizontal="center" vertical="center" wrapText="1"/>
    </xf>
    <xf numFmtId="0" fontId="30" fillId="31" borderId="30" xfId="0" applyFont="1" applyFill="1" applyBorder="1" applyAlignment="1">
      <alignment horizontal="justify" vertical="center" wrapText="1"/>
    </xf>
    <xf numFmtId="0" fontId="30" fillId="31" borderId="37" xfId="0" applyFont="1" applyFill="1" applyBorder="1" applyAlignment="1">
      <alignment horizontal="center" vertical="center"/>
    </xf>
    <xf numFmtId="0" fontId="30" fillId="31" borderId="39" xfId="0" applyFont="1" applyFill="1" applyBorder="1" applyAlignment="1">
      <alignment horizontal="justify" vertical="top" wrapText="1"/>
    </xf>
    <xf numFmtId="0" fontId="30" fillId="32" borderId="1" xfId="0" applyFont="1" applyFill="1" applyBorder="1" applyAlignment="1">
      <alignment horizontal="center" vertical="center"/>
    </xf>
    <xf numFmtId="0" fontId="30" fillId="32" borderId="24" xfId="0" applyFont="1" applyFill="1" applyBorder="1" applyAlignment="1">
      <alignment horizontal="justify" vertical="top" wrapText="1"/>
    </xf>
    <xf numFmtId="0" fontId="30" fillId="32" borderId="15" xfId="0" applyFont="1" applyFill="1" applyBorder="1" applyAlignment="1">
      <alignment horizontal="center" vertical="center"/>
    </xf>
    <xf numFmtId="0" fontId="30" fillId="32" borderId="28" xfId="0" applyFont="1" applyFill="1" applyBorder="1" applyAlignment="1">
      <alignment horizontal="justify" vertical="top" wrapText="1"/>
    </xf>
    <xf numFmtId="0" fontId="32" fillId="32" borderId="33" xfId="0" applyFont="1" applyFill="1" applyBorder="1" applyAlignment="1">
      <alignment horizontal="center" vertical="center"/>
    </xf>
    <xf numFmtId="0" fontId="30" fillId="32" borderId="21" xfId="0" applyFont="1" applyFill="1" applyBorder="1" applyAlignment="1">
      <alignment horizontal="justify" vertical="justify" wrapText="1"/>
    </xf>
    <xf numFmtId="0" fontId="30" fillId="32" borderId="31" xfId="0" applyFont="1" applyFill="1" applyBorder="1" applyAlignment="1">
      <alignment horizontal="center" vertical="center"/>
    </xf>
    <xf numFmtId="0" fontId="30" fillId="32" borderId="35" xfId="0" applyFont="1" applyFill="1" applyBorder="1" applyAlignment="1">
      <alignment horizontal="justify" vertical="top" wrapText="1"/>
    </xf>
    <xf numFmtId="0" fontId="4" fillId="0" borderId="0" xfId="0" applyFont="1" applyAlignment="1" applyProtection="1">
      <alignment vertical="center"/>
      <protection locked="0"/>
    </xf>
    <xf numFmtId="0" fontId="0" fillId="0" borderId="0" xfId="0" applyAlignment="1">
      <alignment horizontal="center"/>
    </xf>
    <xf numFmtId="0" fontId="30" fillId="3" borderId="0" xfId="0" applyFont="1" applyFill="1" applyAlignment="1">
      <alignment horizontal="justify"/>
    </xf>
    <xf numFmtId="0" fontId="33" fillId="0" borderId="20" xfId="0" applyFont="1" applyFill="1" applyBorder="1" applyAlignment="1">
      <alignment horizontal="center" vertical="center" wrapText="1"/>
    </xf>
    <xf numFmtId="0" fontId="35" fillId="0" borderId="0" xfId="0" applyFont="1" applyFill="1"/>
    <xf numFmtId="0" fontId="0" fillId="0" borderId="0" xfId="0" applyFill="1"/>
    <xf numFmtId="0" fontId="0" fillId="0" borderId="0" xfId="0" applyFill="1" applyAlignment="1">
      <alignment wrapText="1"/>
    </xf>
    <xf numFmtId="0" fontId="34" fillId="0" borderId="0" xfId="0" applyFont="1" applyFill="1" applyBorder="1" applyAlignment="1">
      <alignment vertical="center" wrapText="1"/>
    </xf>
    <xf numFmtId="0" fontId="35" fillId="0" borderId="0" xfId="0" applyFont="1" applyFill="1" applyAlignment="1">
      <alignment wrapText="1"/>
    </xf>
    <xf numFmtId="0" fontId="28" fillId="0" borderId="0" xfId="0" applyFont="1" applyAlignment="1">
      <alignment horizontal="center"/>
    </xf>
    <xf numFmtId="0" fontId="31" fillId="3" borderId="0" xfId="0" applyFont="1" applyFill="1" applyAlignment="1">
      <alignment horizontal="justify" vertical="center" wrapText="1"/>
    </xf>
    <xf numFmtId="0" fontId="32" fillId="26" borderId="12" xfId="0" applyFont="1" applyFill="1" applyBorder="1" applyAlignment="1">
      <alignment horizontal="center"/>
    </xf>
    <xf numFmtId="0" fontId="32" fillId="26" borderId="13" xfId="0" applyFont="1" applyFill="1" applyBorder="1" applyAlignment="1">
      <alignment horizontal="center"/>
    </xf>
    <xf numFmtId="0" fontId="32" fillId="26" borderId="14" xfId="0" applyFont="1" applyFill="1" applyBorder="1" applyAlignment="1">
      <alignment horizontal="center"/>
    </xf>
    <xf numFmtId="0" fontId="32" fillId="28" borderId="1" xfId="0" applyFont="1" applyFill="1" applyBorder="1" applyAlignment="1">
      <alignment horizontal="center" vertical="center"/>
    </xf>
    <xf numFmtId="0" fontId="32" fillId="28" borderId="15" xfId="0" applyFont="1" applyFill="1" applyBorder="1" applyAlignment="1">
      <alignment horizontal="center" vertical="center"/>
    </xf>
    <xf numFmtId="0" fontId="32" fillId="28" borderId="31" xfId="0" applyFont="1" applyFill="1" applyBorder="1" applyAlignment="1">
      <alignment horizontal="center" vertical="center"/>
    </xf>
    <xf numFmtId="0" fontId="30" fillId="28" borderId="14" xfId="0" applyFont="1" applyFill="1" applyBorder="1" applyAlignment="1">
      <alignment horizontal="center" vertical="center" wrapText="1"/>
    </xf>
    <xf numFmtId="0" fontId="30" fillId="28" borderId="25" xfId="0" applyFont="1" applyFill="1" applyBorder="1" applyAlignment="1">
      <alignment horizontal="center" vertical="center" wrapText="1"/>
    </xf>
    <xf numFmtId="0" fontId="30" fillId="28" borderId="32" xfId="0" applyFont="1" applyFill="1" applyBorder="1" applyAlignment="1">
      <alignment horizontal="center" vertical="center" wrapText="1"/>
    </xf>
    <xf numFmtId="0" fontId="32" fillId="28" borderId="22" xfId="0" applyFont="1" applyFill="1" applyBorder="1" applyAlignment="1">
      <alignment horizontal="center" vertical="center" wrapText="1"/>
    </xf>
    <xf numFmtId="0" fontId="32" fillId="28" borderId="26" xfId="0" applyFont="1" applyFill="1" applyBorder="1" applyAlignment="1">
      <alignment horizontal="center" vertical="center" wrapText="1"/>
    </xf>
    <xf numFmtId="0" fontId="30" fillId="28" borderId="23" xfId="0" applyFont="1" applyFill="1" applyBorder="1" applyAlignment="1">
      <alignment horizontal="center" vertical="center" wrapText="1"/>
    </xf>
    <xf numFmtId="0" fontId="30" fillId="28" borderId="27" xfId="0" applyFont="1" applyFill="1" applyBorder="1" applyAlignment="1">
      <alignment horizontal="center" vertical="center" wrapText="1"/>
    </xf>
    <xf numFmtId="0" fontId="30" fillId="28" borderId="29" xfId="0" applyFont="1" applyFill="1" applyBorder="1" applyAlignment="1">
      <alignment horizontal="center" vertical="center" wrapText="1"/>
    </xf>
    <xf numFmtId="0" fontId="30" fillId="28" borderId="30" xfId="0" applyFont="1" applyFill="1" applyBorder="1" applyAlignment="1">
      <alignment horizontal="center" vertical="center" wrapText="1"/>
    </xf>
    <xf numFmtId="0" fontId="32" fillId="28" borderId="33" xfId="0" applyFont="1" applyFill="1" applyBorder="1" applyAlignment="1">
      <alignment horizontal="center" vertical="center" wrapText="1"/>
    </xf>
    <xf numFmtId="0" fontId="30" fillId="28" borderId="34" xfId="0" applyFont="1" applyFill="1" applyBorder="1" applyAlignment="1">
      <alignment horizontal="center" vertical="center" wrapText="1"/>
    </xf>
    <xf numFmtId="0" fontId="32" fillId="29" borderId="1" xfId="0" applyFont="1" applyFill="1" applyBorder="1" applyAlignment="1">
      <alignment horizontal="center" vertical="center"/>
    </xf>
    <xf numFmtId="0" fontId="32" fillId="29" borderId="15" xfId="0" applyFont="1" applyFill="1" applyBorder="1" applyAlignment="1">
      <alignment horizontal="center" vertical="center"/>
    </xf>
    <xf numFmtId="0" fontId="32" fillId="29" borderId="37" xfId="0" applyFont="1" applyFill="1" applyBorder="1" applyAlignment="1">
      <alignment horizontal="center" vertical="center"/>
    </xf>
    <xf numFmtId="0" fontId="30" fillId="29" borderId="14" xfId="0" applyFont="1" applyFill="1" applyBorder="1" applyAlignment="1">
      <alignment horizontal="center" vertical="center" wrapText="1"/>
    </xf>
    <xf numFmtId="0" fontId="30" fillId="29" borderId="25" xfId="0" applyFont="1" applyFill="1" applyBorder="1" applyAlignment="1">
      <alignment horizontal="center" vertical="center" wrapText="1"/>
    </xf>
    <xf numFmtId="0" fontId="32" fillId="29" borderId="26" xfId="0" applyFont="1" applyFill="1" applyBorder="1" applyAlignment="1">
      <alignment horizontal="center" vertical="center" wrapText="1"/>
    </xf>
    <xf numFmtId="0" fontId="30" fillId="29" borderId="36" xfId="0" applyFont="1" applyFill="1" applyBorder="1" applyAlignment="1">
      <alignment horizontal="justify" vertical="center" wrapText="1"/>
    </xf>
    <xf numFmtId="0" fontId="32" fillId="30" borderId="1" xfId="0" applyFont="1" applyFill="1" applyBorder="1" applyAlignment="1">
      <alignment horizontal="center" vertical="center"/>
    </xf>
    <xf numFmtId="0" fontId="32" fillId="30" borderId="15" xfId="0" applyFont="1" applyFill="1" applyBorder="1" applyAlignment="1">
      <alignment horizontal="center" vertical="center"/>
    </xf>
    <xf numFmtId="0" fontId="32" fillId="30" borderId="37" xfId="0" applyFont="1" applyFill="1" applyBorder="1" applyAlignment="1">
      <alignment horizontal="center" vertical="center"/>
    </xf>
    <xf numFmtId="0" fontId="30" fillId="30" borderId="24" xfId="0" applyFont="1" applyFill="1" applyBorder="1" applyAlignment="1">
      <alignment horizontal="center" vertical="center" wrapText="1"/>
    </xf>
    <xf numFmtId="0" fontId="30" fillId="30" borderId="28" xfId="0" applyFont="1" applyFill="1" applyBorder="1" applyAlignment="1">
      <alignment horizontal="center" vertical="center" wrapText="1"/>
    </xf>
    <xf numFmtId="0" fontId="30" fillId="30" borderId="39" xfId="0" applyFont="1" applyFill="1" applyBorder="1" applyAlignment="1">
      <alignment horizontal="center" vertical="center" wrapText="1"/>
    </xf>
    <xf numFmtId="0" fontId="32" fillId="30" borderId="22" xfId="0" applyFont="1" applyFill="1" applyBorder="1" applyAlignment="1">
      <alignment horizontal="center" vertical="center" wrapText="1"/>
    </xf>
    <xf numFmtId="0" fontId="32" fillId="30" borderId="26" xfId="0" applyFont="1" applyFill="1" applyBorder="1" applyAlignment="1">
      <alignment horizontal="center" vertical="center" wrapText="1"/>
    </xf>
    <xf numFmtId="0" fontId="30" fillId="30" borderId="2" xfId="0" applyFont="1" applyFill="1" applyBorder="1" applyAlignment="1">
      <alignment horizontal="center" vertical="center" wrapText="1"/>
    </xf>
    <xf numFmtId="0" fontId="30" fillId="30" borderId="36" xfId="0" applyFont="1" applyFill="1" applyBorder="1" applyAlignment="1">
      <alignment horizontal="center" vertical="center" wrapText="1"/>
    </xf>
    <xf numFmtId="0" fontId="32" fillId="30" borderId="38" xfId="0" applyFont="1" applyFill="1" applyBorder="1" applyAlignment="1">
      <alignment horizontal="center" vertical="center" wrapText="1"/>
    </xf>
    <xf numFmtId="0" fontId="30" fillId="30" borderId="30" xfId="0" applyFont="1" applyFill="1" applyBorder="1" applyAlignment="1">
      <alignment horizontal="center" vertical="center" wrapText="1"/>
    </xf>
    <xf numFmtId="0" fontId="32" fillId="31" borderId="1" xfId="0" applyFont="1" applyFill="1" applyBorder="1" applyAlignment="1">
      <alignment horizontal="center" vertical="center"/>
    </xf>
    <xf numFmtId="0" fontId="32" fillId="31" borderId="15" xfId="0" applyFont="1" applyFill="1" applyBorder="1" applyAlignment="1">
      <alignment horizontal="center" vertical="center"/>
    </xf>
    <xf numFmtId="0" fontId="32" fillId="31" borderId="37" xfId="0" applyFont="1" applyFill="1" applyBorder="1" applyAlignment="1">
      <alignment horizontal="center" vertical="center"/>
    </xf>
    <xf numFmtId="0" fontId="30" fillId="31" borderId="24" xfId="0" applyFont="1" applyFill="1" applyBorder="1" applyAlignment="1">
      <alignment horizontal="center" vertical="center" wrapText="1"/>
    </xf>
    <xf numFmtId="0" fontId="30" fillId="31" borderId="28" xfId="0" applyFont="1" applyFill="1" applyBorder="1" applyAlignment="1">
      <alignment horizontal="center" vertical="center" wrapText="1"/>
    </xf>
    <xf numFmtId="0" fontId="30" fillId="31" borderId="39" xfId="0" applyFont="1" applyFill="1" applyBorder="1" applyAlignment="1">
      <alignment horizontal="center" vertical="center" wrapText="1"/>
    </xf>
    <xf numFmtId="0" fontId="32" fillId="31" borderId="22" xfId="0" applyFont="1" applyFill="1" applyBorder="1" applyAlignment="1">
      <alignment horizontal="center" vertical="center" wrapText="1"/>
    </xf>
    <xf numFmtId="0" fontId="32" fillId="31" borderId="26" xfId="0" applyFont="1" applyFill="1" applyBorder="1" applyAlignment="1">
      <alignment horizontal="center" vertical="center" wrapText="1"/>
    </xf>
    <xf numFmtId="0" fontId="30" fillId="31" borderId="2" xfId="0" applyFont="1" applyFill="1" applyBorder="1" applyAlignment="1">
      <alignment horizontal="center" vertical="center" wrapText="1"/>
    </xf>
    <xf numFmtId="0" fontId="30" fillId="31" borderId="36" xfId="0" applyFont="1" applyFill="1" applyBorder="1" applyAlignment="1">
      <alignment horizontal="center" vertical="center" wrapText="1"/>
    </xf>
    <xf numFmtId="0" fontId="32" fillId="32" borderId="1" xfId="0" applyFont="1" applyFill="1" applyBorder="1" applyAlignment="1">
      <alignment horizontal="center" vertical="center"/>
    </xf>
    <xf numFmtId="0" fontId="32" fillId="32" borderId="15" xfId="0" applyFont="1" applyFill="1" applyBorder="1" applyAlignment="1">
      <alignment horizontal="center" vertical="center"/>
    </xf>
    <xf numFmtId="0" fontId="32" fillId="32" borderId="31" xfId="0" applyFont="1" applyFill="1" applyBorder="1" applyAlignment="1">
      <alignment horizontal="center" vertical="center"/>
    </xf>
    <xf numFmtId="0" fontId="30" fillId="32" borderId="24" xfId="0" applyFont="1" applyFill="1" applyBorder="1" applyAlignment="1">
      <alignment horizontal="center" vertical="center" wrapText="1"/>
    </xf>
    <xf numFmtId="0" fontId="30" fillId="32" borderId="28" xfId="0" applyFont="1" applyFill="1" applyBorder="1" applyAlignment="1">
      <alignment horizontal="center" vertical="center" wrapText="1"/>
    </xf>
    <xf numFmtId="0" fontId="30" fillId="32" borderId="35" xfId="0" applyFont="1" applyFill="1" applyBorder="1" applyAlignment="1">
      <alignment horizontal="center" vertical="center" wrapText="1"/>
    </xf>
    <xf numFmtId="0" fontId="32" fillId="32" borderId="22" xfId="0" applyFont="1" applyFill="1" applyBorder="1" applyAlignment="1">
      <alignment horizontal="center" vertical="center" wrapText="1"/>
    </xf>
    <xf numFmtId="0" fontId="32" fillId="32" borderId="26" xfId="0" applyFont="1" applyFill="1" applyBorder="1" applyAlignment="1">
      <alignment horizontal="center" vertical="center" wrapText="1"/>
    </xf>
    <xf numFmtId="0" fontId="30" fillId="32" borderId="2" xfId="0" applyFont="1" applyFill="1" applyBorder="1" applyAlignment="1">
      <alignment horizontal="center" vertical="center" wrapText="1"/>
    </xf>
    <xf numFmtId="0" fontId="30" fillId="32" borderId="36" xfId="0" applyFont="1" applyFill="1" applyBorder="1" applyAlignment="1">
      <alignment horizontal="center" vertical="center" wrapText="1"/>
    </xf>
    <xf numFmtId="0" fontId="32" fillId="32" borderId="26" xfId="0" applyFont="1" applyFill="1" applyBorder="1" applyAlignment="1">
      <alignment horizontal="center" vertical="center"/>
    </xf>
    <xf numFmtId="0" fontId="0" fillId="0" borderId="20" xfId="0" applyBorder="1" applyAlignment="1">
      <alignment horizontal="center"/>
    </xf>
    <xf numFmtId="10" fontId="0" fillId="0" borderId="20" xfId="0" applyNumberFormat="1" applyBorder="1" applyAlignment="1">
      <alignment horizontal="center"/>
    </xf>
    <xf numFmtId="0" fontId="37" fillId="33" borderId="20" xfId="0" applyFont="1" applyFill="1" applyBorder="1" applyAlignment="1">
      <alignment horizontal="center" vertical="center" wrapText="1"/>
    </xf>
    <xf numFmtId="0" fontId="33" fillId="0" borderId="20" xfId="0" applyFont="1" applyFill="1" applyBorder="1" applyAlignment="1">
      <alignment horizontal="center" vertical="center"/>
    </xf>
    <xf numFmtId="0" fontId="33" fillId="0" borderId="20" xfId="0" applyFont="1" applyFill="1" applyBorder="1"/>
    <xf numFmtId="0" fontId="33" fillId="0" borderId="20" xfId="0" applyFont="1" applyFill="1" applyBorder="1" applyAlignment="1">
      <alignment horizontal="justify" vertical="center" wrapText="1"/>
    </xf>
    <xf numFmtId="0" fontId="37" fillId="3" borderId="0" xfId="0" applyFont="1" applyFill="1" applyBorder="1" applyAlignment="1" applyProtection="1">
      <alignment horizontal="center" vertical="center" wrapText="1"/>
      <protection locked="0"/>
    </xf>
    <xf numFmtId="0" fontId="37" fillId="3" borderId="0" xfId="0" applyFont="1" applyFill="1" applyBorder="1" applyAlignment="1" applyProtection="1">
      <alignment vertical="center" wrapText="1"/>
      <protection locked="0"/>
    </xf>
    <xf numFmtId="0" fontId="37" fillId="3" borderId="0" xfId="0" applyFont="1" applyFill="1" applyBorder="1" applyAlignment="1" applyProtection="1">
      <alignment horizontal="justify" vertical="center" wrapText="1"/>
      <protection locked="0"/>
    </xf>
    <xf numFmtId="0" fontId="33" fillId="3" borderId="0" xfId="0" applyFont="1" applyFill="1" applyBorder="1" applyAlignment="1" applyProtection="1">
      <alignment horizontal="left" vertical="center"/>
      <protection locked="0"/>
    </xf>
    <xf numFmtId="0" fontId="33" fillId="3" borderId="0"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wrapText="1"/>
      <protection locked="0"/>
    </xf>
    <xf numFmtId="0" fontId="33" fillId="0" borderId="0" xfId="0" applyFont="1" applyAlignment="1" applyProtection="1">
      <alignment vertical="center"/>
      <protection locked="0"/>
    </xf>
    <xf numFmtId="0" fontId="37" fillId="2" borderId="20" xfId="0" applyFont="1" applyFill="1" applyBorder="1" applyAlignment="1" applyProtection="1">
      <alignment horizontal="center" vertical="center" wrapText="1"/>
      <protection locked="0"/>
    </xf>
    <xf numFmtId="0" fontId="39" fillId="3" borderId="20" xfId="0" applyFont="1" applyFill="1" applyBorder="1" applyAlignment="1" applyProtection="1">
      <alignment horizontal="justify" vertical="center" wrapText="1"/>
    </xf>
    <xf numFmtId="0" fontId="39" fillId="3" borderId="20" xfId="0" applyFont="1" applyFill="1" applyBorder="1" applyAlignment="1" applyProtection="1">
      <alignment horizontal="center" vertical="center" wrapText="1"/>
    </xf>
    <xf numFmtId="14" fontId="39" fillId="3" borderId="20" xfId="0" applyNumberFormat="1" applyFont="1" applyFill="1" applyBorder="1" applyAlignment="1" applyProtection="1">
      <alignment horizontal="center" vertical="center" wrapText="1"/>
    </xf>
    <xf numFmtId="0" fontId="39" fillId="3" borderId="20" xfId="0" applyFont="1" applyFill="1" applyBorder="1" applyAlignment="1">
      <alignment horizontal="center" vertical="center" wrapText="1"/>
    </xf>
    <xf numFmtId="9" fontId="39" fillId="3" borderId="20" xfId="0" applyNumberFormat="1" applyFont="1" applyFill="1" applyBorder="1" applyAlignment="1" applyProtection="1">
      <alignment horizontal="center" vertical="center" wrapText="1"/>
    </xf>
    <xf numFmtId="0" fontId="33" fillId="0" borderId="20" xfId="0" applyFont="1" applyBorder="1" applyAlignment="1">
      <alignment horizontal="center" vertical="center"/>
    </xf>
    <xf numFmtId="0" fontId="39" fillId="0" borderId="20" xfId="0" applyFont="1" applyFill="1" applyBorder="1" applyAlignment="1" applyProtection="1">
      <alignment horizontal="justify" vertical="center" wrapText="1"/>
    </xf>
    <xf numFmtId="0" fontId="33" fillId="3" borderId="20" xfId="0" applyFont="1" applyFill="1" applyBorder="1" applyAlignment="1">
      <alignment horizontal="center" vertical="center" wrapText="1"/>
    </xf>
    <xf numFmtId="0" fontId="33" fillId="3" borderId="20" xfId="0" applyFont="1" applyFill="1" applyBorder="1" applyAlignment="1" applyProtection="1">
      <alignment horizontal="justify" vertical="center" wrapText="1"/>
    </xf>
    <xf numFmtId="0" fontId="37" fillId="0" borderId="20" xfId="0" applyFont="1" applyBorder="1" applyAlignment="1">
      <alignment horizontal="right" vertical="center" wrapText="1"/>
    </xf>
    <xf numFmtId="0" fontId="33" fillId="0" borderId="0" xfId="0" applyFont="1" applyBorder="1" applyAlignment="1">
      <alignment horizontal="center" vertical="center" wrapText="1"/>
    </xf>
    <xf numFmtId="0" fontId="33" fillId="0" borderId="0" xfId="0" applyFont="1" applyBorder="1" applyAlignment="1">
      <alignment horizontal="justify" vertical="center"/>
    </xf>
    <xf numFmtId="0" fontId="33" fillId="0" borderId="0" xfId="0" applyFont="1" applyBorder="1" applyAlignment="1">
      <alignment horizontal="left" vertical="center"/>
    </xf>
    <xf numFmtId="0" fontId="33" fillId="0" borderId="0" xfId="0" applyFont="1" applyBorder="1" applyAlignment="1">
      <alignment horizontal="center" vertical="center"/>
    </xf>
    <xf numFmtId="0" fontId="33" fillId="0" borderId="0" xfId="0" applyFont="1" applyBorder="1" applyAlignment="1">
      <alignment vertical="center"/>
    </xf>
    <xf numFmtId="9" fontId="33" fillId="0" borderId="20" xfId="0" applyNumberFormat="1" applyFont="1" applyBorder="1" applyAlignment="1">
      <alignment horizontal="center" vertical="center"/>
    </xf>
    <xf numFmtId="0" fontId="33" fillId="0" borderId="0" xfId="0" applyFont="1"/>
    <xf numFmtId="168" fontId="33" fillId="0" borderId="20" xfId="0" applyNumberFormat="1" applyFont="1" applyBorder="1" applyAlignment="1">
      <alignment horizontal="center" vertical="center"/>
    </xf>
    <xf numFmtId="168" fontId="37" fillId="0" borderId="20" xfId="0" applyNumberFormat="1" applyFont="1" applyBorder="1" applyAlignment="1">
      <alignment horizontal="center"/>
    </xf>
    <xf numFmtId="0" fontId="33" fillId="0" borderId="0" xfId="0" applyFont="1" applyAlignment="1">
      <alignment horizontal="center"/>
    </xf>
    <xf numFmtId="0" fontId="33" fillId="0" borderId="0" xfId="0" applyFont="1" applyAlignment="1">
      <alignment horizontal="justify"/>
    </xf>
    <xf numFmtId="0" fontId="37" fillId="2" borderId="20" xfId="0" applyFont="1" applyFill="1" applyBorder="1" applyAlignment="1" applyProtection="1">
      <alignment horizontal="center" vertical="center"/>
      <protection locked="0"/>
    </xf>
    <xf numFmtId="0" fontId="37" fillId="33" borderId="20" xfId="0" applyFont="1" applyFill="1" applyBorder="1" applyAlignment="1" applyProtection="1">
      <alignment horizontal="center" vertical="center"/>
      <protection locked="0"/>
    </xf>
    <xf numFmtId="0" fontId="37" fillId="3" borderId="0" xfId="0" applyFont="1" applyFill="1" applyBorder="1" applyAlignment="1" applyProtection="1">
      <alignment horizontal="center" vertical="center"/>
      <protection locked="0"/>
    </xf>
    <xf numFmtId="0" fontId="37" fillId="33" borderId="20" xfId="0" applyFont="1" applyFill="1" applyBorder="1" applyAlignment="1" applyProtection="1">
      <alignment horizontal="center" vertical="center" wrapText="1"/>
      <protection locked="0"/>
    </xf>
    <xf numFmtId="0" fontId="39" fillId="3" borderId="20" xfId="0" applyFont="1" applyFill="1" applyBorder="1" applyAlignment="1" applyProtection="1">
      <alignment vertical="center" wrapText="1"/>
    </xf>
    <xf numFmtId="14" fontId="39" fillId="3" borderId="20" xfId="0" applyNumberFormat="1" applyFont="1" applyFill="1" applyBorder="1" applyAlignment="1" applyProtection="1">
      <alignment vertical="center" wrapText="1"/>
    </xf>
    <xf numFmtId="0" fontId="39" fillId="3" borderId="20" xfId="0" applyFont="1" applyFill="1" applyBorder="1" applyAlignment="1" applyProtection="1">
      <alignment horizontal="left" vertical="center" wrapText="1"/>
    </xf>
    <xf numFmtId="0" fontId="39" fillId="3" borderId="20" xfId="0" applyFont="1" applyFill="1" applyBorder="1" applyAlignment="1">
      <alignment horizontal="left" vertical="center" wrapText="1"/>
    </xf>
    <xf numFmtId="0" fontId="33" fillId="0" borderId="20" xfId="0" applyFont="1" applyBorder="1" applyAlignment="1">
      <alignment horizontal="justify" vertical="center" wrapText="1"/>
    </xf>
    <xf numFmtId="14" fontId="39" fillId="3" borderId="20" xfId="0" applyNumberFormat="1" applyFont="1" applyFill="1" applyBorder="1" applyAlignment="1" applyProtection="1">
      <alignment horizontal="justify" vertical="center" wrapText="1"/>
    </xf>
    <xf numFmtId="0" fontId="39" fillId="3" borderId="20" xfId="0" applyFont="1" applyFill="1" applyBorder="1" applyAlignment="1">
      <alignment horizontal="justify" vertical="center" wrapText="1"/>
    </xf>
    <xf numFmtId="0" fontId="39" fillId="0" borderId="20" xfId="0" applyFont="1" applyFill="1" applyBorder="1" applyAlignment="1">
      <alignment horizontal="justify" vertical="center" wrapText="1"/>
    </xf>
    <xf numFmtId="0" fontId="0" fillId="0" borderId="20" xfId="0" applyBorder="1"/>
    <xf numFmtId="0" fontId="0" fillId="0" borderId="20" xfId="0" applyBorder="1" applyAlignment="1">
      <alignment horizontal="center"/>
    </xf>
  </cellXfs>
  <cellStyles count="65">
    <cellStyle name="20% - Énfasis1 2" xfId="5"/>
    <cellStyle name="20% - Énfasis2 2" xfId="6"/>
    <cellStyle name="20% - Énfasis3 2" xfId="7"/>
    <cellStyle name="20% - Énfasis4 2" xfId="8"/>
    <cellStyle name="20% - Énfasis5 2" xfId="9"/>
    <cellStyle name="20% - Énfasis6 2" xfId="10"/>
    <cellStyle name="40% - Énfasis1 2" xfId="11"/>
    <cellStyle name="40% - Énfasis2 2" xfId="12"/>
    <cellStyle name="40% - Énfasis3 2" xfId="13"/>
    <cellStyle name="40% - Énfasis4 2" xfId="14"/>
    <cellStyle name="40% - Énfasis5 2" xfId="15"/>
    <cellStyle name="40% - Énfasis6 2" xfId="16"/>
    <cellStyle name="60% - Énfasis1 2" xfId="17"/>
    <cellStyle name="60% - Énfasis2 2" xfId="18"/>
    <cellStyle name="60% - Énfasis3 2" xfId="19"/>
    <cellStyle name="60% - Énfasis4 2" xfId="20"/>
    <cellStyle name="60% - Énfasis5 2" xfId="21"/>
    <cellStyle name="60% - Énfasis6 2" xfId="22"/>
    <cellStyle name="BodyStyle" xfId="51"/>
    <cellStyle name="Buena 2" xfId="23"/>
    <cellStyle name="Cálculo 2" xfId="24"/>
    <cellStyle name="Cálculo 2 2" xfId="58"/>
    <cellStyle name="Celda de comprobación 2" xfId="25"/>
    <cellStyle name="Celda vinculada 2" xfId="26"/>
    <cellStyle name="Encabezado 4 2" xfId="27"/>
    <cellStyle name="Énfasis1 2" xfId="28"/>
    <cellStyle name="Énfasis2 2" xfId="29"/>
    <cellStyle name="Énfasis3 2" xfId="30"/>
    <cellStyle name="Énfasis4 2" xfId="31"/>
    <cellStyle name="Énfasis5 2" xfId="32"/>
    <cellStyle name="Énfasis6 2" xfId="33"/>
    <cellStyle name="Entrada 2" xfId="34"/>
    <cellStyle name="Entrada 2 2" xfId="59"/>
    <cellStyle name="HeaderStyle" xfId="50"/>
    <cellStyle name="Hipervínculo 2" xfId="55"/>
    <cellStyle name="Incorrecto 2" xfId="35"/>
    <cellStyle name="Millares [0] 2" xfId="56"/>
    <cellStyle name="Millares 2" xfId="48"/>
    <cellStyle name="Millares 2 2" xfId="63"/>
    <cellStyle name="Moneda [0] 2" xfId="54"/>
    <cellStyle name="Moneda [0] 2 2" xfId="64"/>
    <cellStyle name="Moneda 11" xfId="49"/>
    <cellStyle name="Moneda 2" xfId="3"/>
    <cellStyle name="Moneda 3" xfId="1"/>
    <cellStyle name="Moneda 4" xfId="57"/>
    <cellStyle name="Neutral 2" xfId="36"/>
    <cellStyle name="Normal" xfId="0" builtinId="0"/>
    <cellStyle name="Normal 2" xfId="37"/>
    <cellStyle name="Normal 3" xfId="4"/>
    <cellStyle name="Normal 4" xfId="53"/>
    <cellStyle name="Normal 5" xfId="2"/>
    <cellStyle name="Notas 2" xfId="38"/>
    <cellStyle name="Notas 2 2" xfId="60"/>
    <cellStyle name="Numeric" xfId="52"/>
    <cellStyle name="Porcentaje 3" xfId="47"/>
    <cellStyle name="Salida 2" xfId="39"/>
    <cellStyle name="Salida 2 2" xfId="61"/>
    <cellStyle name="Texto de advertencia 2" xfId="40"/>
    <cellStyle name="Texto explicativo 2" xfId="41"/>
    <cellStyle name="Título 1 2" xfId="43"/>
    <cellStyle name="Título 2 2" xfId="44"/>
    <cellStyle name="Título 3 2" xfId="45"/>
    <cellStyle name="Título 4" xfId="42"/>
    <cellStyle name="Total 2" xfId="46"/>
    <cellStyle name="Total 2 2" xfId="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6</xdr:col>
      <xdr:colOff>335453</xdr:colOff>
      <xdr:row>6</xdr:row>
      <xdr:rowOff>215364</xdr:rowOff>
    </xdr:from>
    <xdr:ext cx="2851984" cy="362087"/>
    <mc:AlternateContent xmlns:mc="http://schemas.openxmlformats.org/markup-compatibility/2006">
      <mc:Choice xmlns:a14="http://schemas.microsoft.com/office/drawing/2010/main" Requires="a14">
        <xdr:sp macro="" textlink="">
          <xdr:nvSpPr>
            <xdr:cNvPr id="2" name="CuadroTexto 1"/>
            <xdr:cNvSpPr txBox="1"/>
          </xdr:nvSpPr>
          <xdr:spPr>
            <a:xfrm>
              <a:off x="5383703" y="4044414"/>
              <a:ext cx="2851984" cy="362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100" i="1">
                        <a:latin typeface="Cambria Math" panose="02040503050406030204" pitchFamily="18" charset="0"/>
                      </a:rPr>
                      <m:t>=</m:t>
                    </m:r>
                    <m:sSup>
                      <m:sSupPr>
                        <m:ctrlPr>
                          <a:rPr lang="es-CO" sz="1100" i="1">
                            <a:solidFill>
                              <a:schemeClr val="tx1"/>
                            </a:solidFill>
                            <a:effectLst/>
                            <a:latin typeface="Cambria Math" panose="02040503050406030204" pitchFamily="18" charset="0"/>
                            <a:ea typeface="+mn-ea"/>
                            <a:cs typeface="+mn-cs"/>
                          </a:rPr>
                        </m:ctrlPr>
                      </m:sSupPr>
                      <m:e/>
                      <m:sup>
                        <m:r>
                          <a:rPr lang="es-CO" sz="1100" i="1">
                            <a:solidFill>
                              <a:schemeClr val="tx1"/>
                            </a:solidFill>
                            <a:effectLst/>
                            <a:latin typeface="Cambria Math" panose="02040503050406030204" pitchFamily="18" charset="0"/>
                            <a:ea typeface="+mn-ea"/>
                            <a:cs typeface="+mn-cs"/>
                          </a:rPr>
                          <m:t>2</m:t>
                        </m:r>
                      </m:sup>
                    </m:sSup>
                    <m:f>
                      <m:fPr>
                        <m:ctrlPr>
                          <a:rPr lang="es-CO" sz="1100" i="1">
                            <a:latin typeface="Cambria Math" panose="02040503050406030204" pitchFamily="18" charset="0"/>
                          </a:rPr>
                        </m:ctrlPr>
                      </m:fPr>
                      <m:num>
                        <m:rad>
                          <m:radPr>
                            <m:degHide m:val="on"/>
                            <m:ctrlPr>
                              <a:rPr lang="es-CO" sz="1100" i="1">
                                <a:latin typeface="Cambria Math" panose="02040503050406030204" pitchFamily="18" charset="0"/>
                              </a:rPr>
                            </m:ctrlPr>
                          </m:radPr>
                          <m:deg/>
                          <m:e>
                            <m:r>
                              <a:rPr lang="es-ES" sz="1100" b="0" i="1">
                                <a:latin typeface="Cambria Math" panose="02040503050406030204" pitchFamily="18" charset="0"/>
                              </a:rPr>
                              <m:t>𝐶𝑜𝑚𝑝𝑜𝑛𝑒𝑛𝑡𝑒</m:t>
                            </m:r>
                            <m:r>
                              <a:rPr lang="es-ES" sz="1100" b="0" i="1">
                                <a:latin typeface="Cambria Math" panose="02040503050406030204" pitchFamily="18" charset="0"/>
                              </a:rPr>
                              <m:t>1 ∗</m:t>
                            </m:r>
                            <m:r>
                              <a:rPr lang="es-ES" sz="1100" b="0" i="1">
                                <a:latin typeface="Cambria Math" panose="02040503050406030204" pitchFamily="18" charset="0"/>
                              </a:rPr>
                              <m:t>𝐶𝑂𝑚𝑝𝑜𝑛𝑒𝑛𝑡𝑒</m:t>
                            </m:r>
                            <m:r>
                              <a:rPr lang="es-ES" sz="1100" b="0" i="1">
                                <a:latin typeface="Cambria Math" panose="02040503050406030204" pitchFamily="18" charset="0"/>
                              </a:rPr>
                              <m:t>2</m:t>
                            </m:r>
                          </m:e>
                        </m:rad>
                      </m:num>
                      <m:den/>
                    </m:f>
                  </m:oMath>
                </m:oMathPara>
              </a14:m>
              <a:endParaRPr lang="es-CO" sz="1100"/>
            </a:p>
          </xdr:txBody>
        </xdr:sp>
      </mc:Choice>
      <mc:Fallback>
        <xdr:sp macro="" textlink="">
          <xdr:nvSpPr>
            <xdr:cNvPr id="2" name="CuadroTexto 1"/>
            <xdr:cNvSpPr txBox="1"/>
          </xdr:nvSpPr>
          <xdr:spPr>
            <a:xfrm>
              <a:off x="5383703" y="4044414"/>
              <a:ext cx="2851984" cy="362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i="0">
                  <a:solidFill>
                    <a:schemeClr val="tx1"/>
                  </a:solidFill>
                  <a:effectLst/>
                  <a:latin typeface="Cambria Math" panose="02040503050406030204" pitchFamily="18" charset="0"/>
                  <a:ea typeface="+mn-ea"/>
                  <a:cs typeface="+mn-cs"/>
                </a:rPr>
                <a:t>〖^2〗</a:t>
              </a:r>
              <a:r>
                <a:rPr lang="es-CO" sz="1100" i="0">
                  <a:latin typeface="Cambria Math" panose="02040503050406030204" pitchFamily="18" charset="0"/>
                </a:rPr>
                <a:t> √(</a:t>
              </a:r>
              <a:r>
                <a:rPr lang="es-ES" sz="1100" b="0" i="0">
                  <a:latin typeface="Cambria Math" panose="02040503050406030204" pitchFamily="18" charset="0"/>
                </a:rPr>
                <a:t>𝐶𝑜𝑚𝑝𝑜𝑛𝑒𝑛𝑡𝑒1 ∗𝐶𝑂𝑚𝑝𝑜𝑛𝑒𝑛𝑡𝑒2</a:t>
              </a:r>
              <a:r>
                <a:rPr lang="es-CO" sz="1100" b="0" i="0">
                  <a:latin typeface="Cambria Math" panose="02040503050406030204" pitchFamily="18" charset="0"/>
                </a:rPr>
                <a:t>)/</a:t>
              </a:r>
              <a:endParaRPr lang="es-CO" sz="1100"/>
            </a:p>
          </xdr:txBody>
        </xdr:sp>
      </mc:Fallback>
    </mc:AlternateContent>
    <xdr:clientData/>
  </xdr:oneCellAnchor>
  <xdr:oneCellAnchor>
    <xdr:from>
      <xdr:col>5</xdr:col>
      <xdr:colOff>936625</xdr:colOff>
      <xdr:row>7</xdr:row>
      <xdr:rowOff>553356</xdr:rowOff>
    </xdr:from>
    <xdr:ext cx="3629025" cy="653143"/>
    <mc:AlternateContent xmlns:mc="http://schemas.openxmlformats.org/markup-compatibility/2006">
      <mc:Choice xmlns:a14="http://schemas.microsoft.com/office/drawing/2010/main" Requires="a14">
        <xdr:sp macro="" textlink="">
          <xdr:nvSpPr>
            <xdr:cNvPr id="3" name="TextBox 4"/>
            <xdr:cNvSpPr txBox="1"/>
          </xdr:nvSpPr>
          <xdr:spPr>
            <a:xfrm>
              <a:off x="5810250" y="7871731"/>
              <a:ext cx="3629025" cy="653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CO" sz="1200" b="0" i="0">
                  <a:latin typeface="Arial Narrow" pitchFamily="34" charset="0"/>
                </a:rPr>
                <a:t>I</a:t>
              </a:r>
              <a14:m>
                <m:oMath xmlns:m="http://schemas.openxmlformats.org/officeDocument/2006/math">
                  <m:r>
                    <m:rPr>
                      <m:sty m:val="p"/>
                    </m:rPr>
                    <a:rPr lang="es-CO" sz="1200" b="0" i="0">
                      <a:latin typeface="Cambria Math"/>
                    </a:rPr>
                    <m:t>F</m:t>
                  </m:r>
                  <m:r>
                    <a:rPr lang="es-CO" sz="1200" i="1">
                      <a:latin typeface="Cambria Math"/>
                    </a:rPr>
                    <m:t>=</m:t>
                  </m:r>
                  <m:f>
                    <m:fPr>
                      <m:ctrlPr>
                        <a:rPr lang="es-CO" sz="1200" i="1">
                          <a:latin typeface="Cambria Math" panose="02040503050406030204" pitchFamily="18" charset="0"/>
                        </a:rPr>
                      </m:ctrlPr>
                    </m:fPr>
                    <m:num>
                      <m:r>
                        <a:rPr lang="es-CO" sz="1200" b="0" i="1">
                          <a:latin typeface="Cambria Math"/>
                        </a:rPr>
                        <m:t>𝑁</m:t>
                      </m:r>
                      <m:r>
                        <a:rPr lang="es-CO" sz="1200" b="0" i="1">
                          <a:latin typeface="Cambria Math"/>
                        </a:rPr>
                        <m:t>° </m:t>
                      </m:r>
                      <m:r>
                        <a:rPr lang="es-CO" sz="1200" b="0" i="1">
                          <a:latin typeface="Cambria Math"/>
                        </a:rPr>
                        <m:t>𝑑𝑒</m:t>
                      </m:r>
                      <m:r>
                        <a:rPr lang="es-MX" sz="1200" b="0" i="1">
                          <a:latin typeface="Cambria Math"/>
                        </a:rPr>
                        <m:t> </m:t>
                      </m:r>
                      <m:r>
                        <a:rPr lang="es-MX" sz="1200" b="0" i="1">
                          <a:latin typeface="Cambria Math"/>
                        </a:rPr>
                        <m:t>𝑐𝑎𝑠𝑜𝑠</m:t>
                      </m:r>
                      <m:r>
                        <a:rPr lang="es-MX" sz="1200" b="0" i="1">
                          <a:latin typeface="Cambria Math"/>
                        </a:rPr>
                        <m:t> </m:t>
                      </m:r>
                      <m:r>
                        <a:rPr lang="es-MX" sz="1200" b="0" i="1">
                          <a:latin typeface="Cambria Math"/>
                        </a:rPr>
                        <m:t>𝑟𝑒𝑝𝑜𝑟𝑡𝑎𝑑𝑜𝑠</m:t>
                      </m:r>
                      <m:r>
                        <a:rPr lang="es-MX" sz="1200" b="0" i="1">
                          <a:latin typeface="Cambria Math"/>
                        </a:rPr>
                        <m:t> </m:t>
                      </m:r>
                      <m:r>
                        <a:rPr lang="es-MX" sz="1200" b="0" i="1">
                          <a:latin typeface="Cambria Math"/>
                        </a:rPr>
                        <m:t>𝑝𝑜𝑟</m:t>
                      </m:r>
                      <m:r>
                        <a:rPr lang="es-MX" sz="1200" b="0" i="1">
                          <a:latin typeface="Cambria Math"/>
                        </a:rPr>
                        <m:t> </m:t>
                      </m:r>
                      <m:r>
                        <a:rPr lang="es-MX" sz="1200" b="0" i="1">
                          <a:latin typeface="Cambria Math"/>
                        </a:rPr>
                        <m:t>𝐴𝑇</m:t>
                      </m:r>
                      <m:r>
                        <a:rPr lang="es-MX" sz="1200" b="0" i="1">
                          <a:latin typeface="Cambria Math"/>
                        </a:rPr>
                        <m:t> </m:t>
                      </m:r>
                      <m:r>
                        <a:rPr lang="es-CO" sz="1200" b="0" i="1">
                          <a:latin typeface="Cambria Math"/>
                        </a:rPr>
                        <m:t>𝑒𝑛</m:t>
                      </m:r>
                      <m:r>
                        <a:rPr lang="es-CO" sz="1200" b="0" i="1">
                          <a:latin typeface="Cambria Math"/>
                        </a:rPr>
                        <m:t> </m:t>
                      </m:r>
                      <m:r>
                        <a:rPr lang="es-CO" sz="1200" b="0" i="1">
                          <a:latin typeface="Cambria Math"/>
                        </a:rPr>
                        <m:t>𝑒𝑙</m:t>
                      </m:r>
                      <m:r>
                        <a:rPr lang="es-MX" sz="1200" b="0" i="1">
                          <a:latin typeface="Cambria Math"/>
                        </a:rPr>
                        <m:t> </m:t>
                      </m:r>
                      <m:r>
                        <a:rPr lang="es-MX" sz="1200" b="0" i="1">
                          <a:latin typeface="Cambria Math"/>
                        </a:rPr>
                        <m:t>𝑢𝑙𝑡𝑖𝑚𝑜</m:t>
                      </m:r>
                      <m:r>
                        <a:rPr lang="es-MX" sz="1200" b="0" i="1">
                          <a:latin typeface="Cambria Math"/>
                        </a:rPr>
                        <m:t> </m:t>
                      </m:r>
                      <m:r>
                        <a:rPr lang="es-CO" sz="1200" b="0" i="1">
                          <a:latin typeface="Cambria Math"/>
                        </a:rPr>
                        <m:t>𝑝𝑒𝑟𝑖𝑜𝑑𝑜</m:t>
                      </m:r>
                    </m:num>
                    <m:den>
                      <m:r>
                        <a:rPr lang="es-CO" sz="1200" b="0" i="1">
                          <a:latin typeface="Cambria Math"/>
                        </a:rPr>
                        <m:t>𝑁</m:t>
                      </m:r>
                      <m:r>
                        <a:rPr lang="es-CO" sz="1200" b="0" i="1">
                          <a:latin typeface="Cambria Math"/>
                        </a:rPr>
                        <m:t>° </m:t>
                      </m:r>
                      <m:r>
                        <a:rPr lang="es-CO" sz="1200" b="0" i="1">
                          <a:latin typeface="Cambria Math"/>
                        </a:rPr>
                        <m:t>𝑑𝑒</m:t>
                      </m:r>
                      <m:r>
                        <a:rPr lang="es-CO" sz="1200" b="0" i="1">
                          <a:latin typeface="Cambria Math"/>
                        </a:rPr>
                        <m:t> </m:t>
                      </m:r>
                      <m:r>
                        <a:rPr lang="es-CO" sz="1200" b="0" i="1">
                          <a:latin typeface="Cambria Math"/>
                        </a:rPr>
                        <m:t>𝐻𝐻𝑇</m:t>
                      </m:r>
                      <m:r>
                        <a:rPr lang="es-CO" sz="1200" b="0" i="1">
                          <a:latin typeface="Cambria Math"/>
                        </a:rPr>
                        <m:t> </m:t>
                      </m:r>
                      <m:r>
                        <a:rPr lang="es-CO" sz="1200" b="0" i="1">
                          <a:latin typeface="Cambria Math"/>
                        </a:rPr>
                        <m:t>𝑒𝑛</m:t>
                      </m:r>
                      <m:r>
                        <a:rPr lang="es-CO" sz="1200" b="0" i="1">
                          <a:latin typeface="Cambria Math"/>
                        </a:rPr>
                        <m:t> </m:t>
                      </m:r>
                      <m:r>
                        <a:rPr lang="es-CO" sz="1200" b="0" i="1">
                          <a:latin typeface="Cambria Math"/>
                        </a:rPr>
                        <m:t>𝑒𝑙</m:t>
                      </m:r>
                      <m:r>
                        <a:rPr lang="es-CO" sz="1200" b="0" i="1">
                          <a:latin typeface="Cambria Math"/>
                        </a:rPr>
                        <m:t> </m:t>
                      </m:r>
                      <m:r>
                        <a:rPr lang="es-CO" sz="1200" b="0" i="1">
                          <a:latin typeface="Cambria Math"/>
                        </a:rPr>
                        <m:t>𝑝𝑒𝑟𝑖𝑜𝑑𝑜</m:t>
                      </m:r>
                    </m:den>
                  </m:f>
                </m:oMath>
              </a14:m>
              <a:r>
                <a:rPr lang="es-CO" sz="1200">
                  <a:latin typeface="Arial Narrow" pitchFamily="34" charset="0"/>
                </a:rPr>
                <a:t>X K</a:t>
              </a:r>
            </a:p>
          </xdr:txBody>
        </xdr:sp>
      </mc:Choice>
      <mc:Fallback>
        <xdr:sp macro="" textlink="">
          <xdr:nvSpPr>
            <xdr:cNvPr id="3" name="TextBox 4"/>
            <xdr:cNvSpPr txBox="1"/>
          </xdr:nvSpPr>
          <xdr:spPr>
            <a:xfrm>
              <a:off x="5810250" y="7871731"/>
              <a:ext cx="3629025" cy="6531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CO" sz="1200" b="0" i="0">
                  <a:latin typeface="Arial Narrow" pitchFamily="34" charset="0"/>
                </a:rPr>
                <a:t>I</a:t>
              </a:r>
              <a:r>
                <a:rPr lang="es-CO" sz="1200" b="0" i="0">
                  <a:latin typeface="Cambria Math"/>
                </a:rPr>
                <a:t>F</a:t>
              </a:r>
              <a:r>
                <a:rPr lang="es-CO" sz="1200" i="0">
                  <a:latin typeface="Cambria Math"/>
                </a:rPr>
                <a:t>=</a:t>
              </a:r>
              <a:r>
                <a:rPr lang="es-CO" sz="1200" i="0">
                  <a:latin typeface="Cambria Math" panose="02040503050406030204" pitchFamily="18" charset="0"/>
                </a:rPr>
                <a:t>(</a:t>
              </a:r>
              <a:r>
                <a:rPr lang="es-CO" sz="1200" b="0" i="0">
                  <a:latin typeface="Cambria Math"/>
                </a:rPr>
                <a:t>𝑁° 𝑑𝑒</a:t>
              </a:r>
              <a:r>
                <a:rPr lang="es-MX" sz="1200" b="0" i="0">
                  <a:latin typeface="Cambria Math"/>
                </a:rPr>
                <a:t> 𝑐𝑎𝑠𝑜𝑠 𝑟𝑒𝑝𝑜𝑟𝑡𝑎𝑑𝑜𝑠 𝑝𝑜𝑟 𝐴𝑇 </a:t>
              </a:r>
              <a:r>
                <a:rPr lang="es-CO" sz="1200" b="0" i="0">
                  <a:latin typeface="Cambria Math"/>
                </a:rPr>
                <a:t>𝑒𝑛 𝑒𝑙</a:t>
              </a:r>
              <a:r>
                <a:rPr lang="es-MX" sz="1200" b="0" i="0">
                  <a:latin typeface="Cambria Math"/>
                </a:rPr>
                <a:t> 𝑢𝑙𝑡𝑖𝑚𝑜 </a:t>
              </a:r>
              <a:r>
                <a:rPr lang="es-CO" sz="1200" b="0" i="0">
                  <a:latin typeface="Cambria Math"/>
                </a:rPr>
                <a:t>𝑝𝑒𝑟𝑖𝑜𝑑𝑜</a:t>
              </a:r>
              <a:r>
                <a:rPr lang="es-CO" sz="1200" b="0" i="0">
                  <a:latin typeface="Cambria Math" panose="02040503050406030204" pitchFamily="18" charset="0"/>
                </a:rPr>
                <a:t>)/(</a:t>
              </a:r>
              <a:r>
                <a:rPr lang="es-CO" sz="1200" b="0" i="0">
                  <a:latin typeface="Cambria Math"/>
                </a:rPr>
                <a:t>𝑁° 𝑑𝑒 𝐻𝐻𝑇 𝑒𝑛 𝑒𝑙 𝑝𝑒𝑟𝑖𝑜𝑑𝑜</a:t>
              </a:r>
              <a:r>
                <a:rPr lang="es-CO" sz="1200" b="0" i="0">
                  <a:latin typeface="Cambria Math" panose="02040503050406030204" pitchFamily="18" charset="0"/>
                </a:rPr>
                <a:t>)</a:t>
              </a:r>
              <a:r>
                <a:rPr lang="es-CO" sz="1200">
                  <a:latin typeface="Arial Narrow" pitchFamily="34" charset="0"/>
                </a:rPr>
                <a:t>X K</a:t>
              </a:r>
            </a:p>
          </xdr:txBody>
        </xdr:sp>
      </mc:Fallback>
    </mc:AlternateContent>
    <xdr:clientData/>
  </xdr:oneCellAnchor>
  <mc:AlternateContent xmlns:mc="http://schemas.openxmlformats.org/markup-compatibility/2006">
    <mc:Choice xmlns:a14="http://schemas.microsoft.com/office/drawing/2010/main" Requires="a14">
      <xdr:twoCellAnchor>
        <xdr:from>
          <xdr:col>6</xdr:col>
          <xdr:colOff>390525</xdr:colOff>
          <xdr:row>9</xdr:row>
          <xdr:rowOff>590550</xdr:rowOff>
        </xdr:from>
        <xdr:to>
          <xdr:col>6</xdr:col>
          <xdr:colOff>2752725</xdr:colOff>
          <xdr:row>9</xdr:row>
          <xdr:rowOff>971550</xdr:rowOff>
        </xdr:to>
        <xdr:sp macro="" textlink="">
          <xdr:nvSpPr>
            <xdr:cNvPr id="28673" name="Object 1" hidden="1">
              <a:extLst>
                <a:ext uri="{63B3BB69-23CF-44E3-9099-C40C66FF867C}">
                  <a14:compatExt spid="_x0000_s286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RCHIVOSTSM\Mis%20documentos\Ambiental\Desempe&#241;o%20Ambiental\Indicadores%20Ambient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operaciones\ARCHIVOSTSM\Mis%20documentos\Ambiental\Desempe&#241;o%20Ambiental\Indicadores%20Ambien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RCHIVOSTSM\Mis%20documentos\Ambiental\Desempe&#241;o%20Ambiental\Indicadores%20Ambien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esar.fernandez/AppData/Local/Microsoft/Windows/INetCache/Content.Outlook/EHANSS0D/Copia%20de%20PLAN%20DE%20ACCI&#211;N%20INSTITUCIONAL%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esar.fernandez/AppData/Local/Microsoft/Windows/INetCache/Content.Outlook/IRZ65M80/PLAN%20DE%20ACCI&#211;N%20INSTITUCIONAL%202018%20(0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vesga.sanchez/Desktop/PROGRAMACION%202018/PLAN%20DE%20ACCI&#211;N%20INSTITUCIONAL%202018%20ADMINISTRATIV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vesga.sanchez/AppData/Local/Microsoft/Windows/INetCache/Content.Outlook/W75LHQMD/programacion%20plan%20de%20accion%202018%20juridic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esar.fernandez/Desktop/Copia%20de%20PLAN%20DE%20ACCI&#211;N%20INSTITUCIONAL%202018%20-%20NOVIEMBRE%20DE%202017%203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hiculos"/>
      <sheetName val="Operadores"/>
      <sheetName val="Consumo_Agua"/>
      <sheetName val="Analisis_Consumo_Agua"/>
      <sheetName val="Resum_Lubricantes (Historico)"/>
      <sheetName val="ResumenConsumoKM (historico)"/>
      <sheetName val="ResumenEficiencia (historico)"/>
      <sheetName val="Resum_Lubricantes"/>
      <sheetName val="Lubricantes"/>
      <sheetName val="ResumenKilometros"/>
      <sheetName val="ResumenConsumo"/>
      <sheetName val="Resumen ConsumoxKilometro"/>
      <sheetName val="Hoja2"/>
      <sheetName val="Resumen"/>
      <sheetName val="Eficiencia Energetica"/>
      <sheetName val="Consumo_Lubricante"/>
      <sheetName val="Cuadro Control"/>
      <sheetName val="DatosCombustible"/>
      <sheetName val="Agua"/>
      <sheetName val="Hoja21"/>
      <sheetName val="Consumo_Filtros"/>
      <sheetName val="TipoFiltro"/>
      <sheetName val="Tipo_Aceite"/>
      <sheetName val="Registro_Empresa"/>
      <sheetName val="Refrigerante"/>
      <sheetName val="Material_Contaminado"/>
      <sheetName val="Lodos"/>
      <sheetName val="Llantas"/>
      <sheetName val="Grasas"/>
      <sheetName val="Filtros"/>
      <sheetName val="Consumo_Aceites"/>
      <sheetName val="Chatarra"/>
      <sheetName val="Catalizadores"/>
      <sheetName val="Baterias"/>
      <sheetName val="Aceites"/>
      <sheetName val="LISTAS DESPLEGABLES"/>
      <sheetName val="Hoja1"/>
      <sheetName val="PIGA"/>
      <sheetName val="Hoja3"/>
      <sheetName val="Analisis_Residuos_Flota_Año"/>
      <sheetName val="Resum_Refrigerante"/>
      <sheetName val="Gráfico1"/>
      <sheetName val="ResumenEficiencia (historic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0">
          <cell r="I30">
            <v>6.2480480814633381</v>
          </cell>
        </row>
      </sheetData>
      <sheetData sheetId="13" refreshError="1">
        <row r="29">
          <cell r="D29">
            <v>6.2493775206744901</v>
          </cell>
        </row>
        <row r="30">
          <cell r="C30">
            <v>1</v>
          </cell>
          <cell r="D30">
            <v>9.7898041653540169</v>
          </cell>
          <cell r="E30">
            <v>3</v>
          </cell>
          <cell r="I30">
            <v>6.2480480814633381</v>
          </cell>
        </row>
        <row r="31">
          <cell r="E31">
            <v>6.2683838076387941</v>
          </cell>
          <cell r="I31">
            <v>10.324235276715344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refreshError="1"/>
      <sheetData sheetId="41" refreshError="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ConsumoKM (historico)"/>
      <sheetName val="ResumenEficiencia (historico)"/>
      <sheetName val="Hoja1"/>
      <sheetName val="Cuadro Control"/>
      <sheetName val="Operadores"/>
      <sheetName val="Resum_Lubricantes"/>
      <sheetName val="Lubricantes"/>
      <sheetName val="DatosCombustible"/>
      <sheetName val="ResumenKilometros"/>
      <sheetName val="ResumenConsumo"/>
      <sheetName val="Resumen ConsumoxKilometro"/>
      <sheetName val="Hoja2"/>
      <sheetName val="Resumen"/>
      <sheetName val="Eficiencia Energetica"/>
      <sheetName val="PIGA"/>
      <sheetName val="Consumo_Lubricant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0">
          <cell r="I30">
            <v>6.2480480814633381</v>
          </cell>
        </row>
        <row r="31">
          <cell r="I31">
            <v>10.324235276715344</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Analisis_Residuos_Flota_Año"/>
      <sheetName val="Vehiculos"/>
      <sheetName val="Operadores"/>
      <sheetName val="Consumo_Agua"/>
      <sheetName val="Analisis_Consumo_Agua"/>
      <sheetName val="Resum_Refrigerante"/>
      <sheetName val="Resum_Lubricantes (Historico)"/>
      <sheetName val="ResumenConsumoKM (historico)"/>
      <sheetName val="Gráfico1"/>
      <sheetName val="ResumenEficiencia (historic (2)"/>
      <sheetName val="ResumenEficiencia (historico)"/>
      <sheetName val="Resum_Lubricantes"/>
      <sheetName val="ResumenKilometros"/>
      <sheetName val="ResumenConsumo"/>
      <sheetName val="Resumen ConsumoxKilometro"/>
      <sheetName val="Resumen"/>
      <sheetName val="Eficiencia Energetica"/>
      <sheetName val="DatosCombustible"/>
      <sheetName val="Agua"/>
      <sheetName val="Consumo_Filtros"/>
      <sheetName val="TipoFiltro"/>
      <sheetName val="Tipo_Aceite"/>
      <sheetName val="Registro_Empresa"/>
      <sheetName val="Refrigerante"/>
      <sheetName val="Lubricantes"/>
      <sheetName val="Material_Contaminado"/>
      <sheetName val="Lodos"/>
      <sheetName val="Llantas"/>
      <sheetName val="Grasas"/>
      <sheetName val="Filtros"/>
      <sheetName val="Consumo_Aceites"/>
      <sheetName val="Chatarra"/>
      <sheetName val="Catalizadores"/>
      <sheetName val="Baterias"/>
      <sheetName val="Aceites"/>
      <sheetName val="Hoja2"/>
      <sheetName val="Hoja1"/>
    </sheetNames>
    <sheetDataSet>
      <sheetData sheetId="0"/>
      <sheetData sheetId="1"/>
      <sheetData sheetId="2"/>
      <sheetData sheetId="3"/>
      <sheetData sheetId="4"/>
      <sheetData sheetId="5"/>
      <sheetData sheetId="6" refreshError="1"/>
      <sheetData sheetId="7"/>
      <sheetData sheetId="8"/>
      <sheetData sheetId="9" refreshError="1"/>
      <sheetData sheetId="10"/>
      <sheetData sheetId="11"/>
      <sheetData sheetId="12"/>
      <sheetData sheetId="13"/>
      <sheetData sheetId="14"/>
      <sheetData sheetId="15"/>
      <sheetData sheetId="16" refreshError="1">
        <row r="30">
          <cell r="C30">
            <v>1</v>
          </cell>
          <cell r="E30">
            <v>3</v>
          </cell>
        </row>
        <row r="31">
          <cell r="E31">
            <v>6.2683838076387941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RECURSOS QUE NO VAN EN EL PLAN"/>
      <sheetName val="LISTAS DESPLEGABLES"/>
      <sheetName val="Hoja1"/>
      <sheetName val="Hoja1 (2)"/>
      <sheetName val="PROPUESTA AJUSTE PA"/>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DE ADQUISICIONES"/>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82" zoomScaleNormal="82" workbookViewId="0">
      <pane xSplit="1" ySplit="7" topLeftCell="B11" activePane="bottomRight" state="frozen"/>
      <selection sqref="A1:K1"/>
      <selection pane="topRight" sqref="A1:K1"/>
      <selection pane="bottomLeft" sqref="A1:K1"/>
      <selection pane="bottomRight" activeCell="E20" sqref="E20"/>
    </sheetView>
  </sheetViews>
  <sheetFormatPr baseColWidth="10" defaultColWidth="11.42578125" defaultRowHeight="15" x14ac:dyDescent="0.25"/>
  <cols>
    <col min="1" max="1" width="9.5703125" style="2" customWidth="1"/>
    <col min="2" max="2" width="39.7109375" style="2" customWidth="1"/>
    <col min="3" max="3" width="7.7109375" style="2" customWidth="1"/>
    <col min="4" max="4" width="48" style="2" customWidth="1"/>
    <col min="5" max="5" width="11.42578125" style="2"/>
    <col min="6" max="6" width="68.140625" style="2" customWidth="1"/>
    <col min="7" max="8" width="11.42578125" style="2"/>
    <col min="9" max="9" width="42" style="2" customWidth="1"/>
    <col min="10" max="11" width="11.42578125" style="2"/>
    <col min="12" max="12" width="43.28515625" style="2" customWidth="1"/>
    <col min="13" max="16384" width="11.42578125" style="2"/>
  </cols>
  <sheetData>
    <row r="1" spans="1:12" ht="33.75" x14ac:dyDescent="0.5">
      <c r="A1" s="58" t="s">
        <v>9</v>
      </c>
      <c r="B1" s="58"/>
      <c r="C1" s="58"/>
      <c r="D1" s="58"/>
      <c r="E1" s="58"/>
      <c r="F1" s="58"/>
      <c r="G1" s="1"/>
      <c r="H1" s="1"/>
      <c r="I1" s="1"/>
      <c r="J1" s="1"/>
      <c r="K1" s="1"/>
      <c r="L1" s="1"/>
    </row>
    <row r="3" spans="1:12" ht="44.25" customHeight="1" x14ac:dyDescent="0.25">
      <c r="A3" s="59" t="s">
        <v>10</v>
      </c>
      <c r="B3" s="59"/>
      <c r="C3" s="59"/>
      <c r="D3" s="59"/>
      <c r="E3" s="59"/>
      <c r="F3" s="59"/>
      <c r="G3" s="3"/>
      <c r="H3" s="3"/>
      <c r="I3" s="3"/>
      <c r="J3" s="3"/>
      <c r="K3" s="3"/>
      <c r="L3" s="3"/>
    </row>
    <row r="4" spans="1:12" x14ac:dyDescent="0.25">
      <c r="A4" s="51"/>
      <c r="B4" s="51"/>
      <c r="C4" s="51"/>
      <c r="D4" s="51"/>
      <c r="E4" s="51"/>
      <c r="F4" s="51"/>
    </row>
    <row r="5" spans="1:12" ht="54" customHeight="1" x14ac:dyDescent="0.25">
      <c r="A5" s="59" t="s">
        <v>11</v>
      </c>
      <c r="B5" s="59"/>
      <c r="C5" s="59"/>
      <c r="D5" s="59"/>
      <c r="E5" s="59"/>
      <c r="F5" s="59"/>
      <c r="G5" s="4"/>
      <c r="H5" s="4"/>
      <c r="I5" s="4"/>
      <c r="J5" s="4"/>
      <c r="K5" s="4"/>
      <c r="L5" s="4"/>
    </row>
    <row r="6" spans="1:12" ht="15.75" thickBot="1" x14ac:dyDescent="0.3"/>
    <row r="7" spans="1:12" ht="19.5" thickBot="1" x14ac:dyDescent="0.35">
      <c r="A7" s="60" t="s">
        <v>12</v>
      </c>
      <c r="B7" s="61"/>
      <c r="C7" s="61" t="s">
        <v>13</v>
      </c>
      <c r="D7" s="61"/>
      <c r="E7" s="61" t="s">
        <v>14</v>
      </c>
      <c r="F7" s="62"/>
    </row>
    <row r="8" spans="1:12" s="8" customFormat="1" ht="69.75" customHeight="1" x14ac:dyDescent="0.25">
      <c r="A8" s="63">
        <v>1</v>
      </c>
      <c r="B8" s="66" t="s">
        <v>15</v>
      </c>
      <c r="C8" s="69" t="s">
        <v>16</v>
      </c>
      <c r="D8" s="71" t="s">
        <v>17</v>
      </c>
      <c r="E8" s="5" t="s">
        <v>18</v>
      </c>
      <c r="F8" s="6" t="s">
        <v>19</v>
      </c>
      <c r="G8" s="7"/>
      <c r="H8" s="7"/>
      <c r="I8" s="7"/>
      <c r="J8" s="7"/>
      <c r="K8" s="7"/>
      <c r="L8" s="7"/>
    </row>
    <row r="9" spans="1:12" s="8" customFormat="1" ht="45.75" customHeight="1" x14ac:dyDescent="0.25">
      <c r="A9" s="64"/>
      <c r="B9" s="67"/>
      <c r="C9" s="70"/>
      <c r="D9" s="72"/>
      <c r="E9" s="9" t="s">
        <v>20</v>
      </c>
      <c r="F9" s="10" t="s">
        <v>21</v>
      </c>
      <c r="G9" s="7"/>
      <c r="H9" s="7"/>
      <c r="I9" s="7"/>
      <c r="J9" s="7"/>
      <c r="K9" s="7"/>
      <c r="L9" s="7"/>
    </row>
    <row r="10" spans="1:12" s="8" customFormat="1" ht="36" customHeight="1" x14ac:dyDescent="0.25">
      <c r="A10" s="64"/>
      <c r="B10" s="67"/>
      <c r="C10" s="70"/>
      <c r="D10" s="72"/>
      <c r="E10" s="9" t="s">
        <v>22</v>
      </c>
      <c r="F10" s="10" t="s">
        <v>23</v>
      </c>
      <c r="G10" s="7"/>
      <c r="H10" s="7"/>
      <c r="I10" s="7"/>
      <c r="J10" s="7"/>
      <c r="K10" s="7"/>
      <c r="L10" s="7"/>
    </row>
    <row r="11" spans="1:12" s="8" customFormat="1" ht="37.5" customHeight="1" x14ac:dyDescent="0.25">
      <c r="A11" s="64"/>
      <c r="B11" s="67"/>
      <c r="C11" s="70"/>
      <c r="D11" s="72"/>
      <c r="E11" s="9" t="s">
        <v>24</v>
      </c>
      <c r="F11" s="10" t="s">
        <v>25</v>
      </c>
      <c r="G11" s="7"/>
      <c r="H11" s="7"/>
      <c r="I11" s="7"/>
      <c r="J11" s="7"/>
      <c r="K11" s="7"/>
      <c r="L11" s="7"/>
    </row>
    <row r="12" spans="1:12" s="8" customFormat="1" ht="52.5" customHeight="1" x14ac:dyDescent="0.25">
      <c r="A12" s="64"/>
      <c r="B12" s="67"/>
      <c r="C12" s="70"/>
      <c r="D12" s="72"/>
      <c r="E12" s="9" t="s">
        <v>26</v>
      </c>
      <c r="F12" s="10" t="s">
        <v>27</v>
      </c>
      <c r="G12" s="7"/>
      <c r="H12" s="7"/>
      <c r="I12" s="7"/>
      <c r="J12" s="7"/>
      <c r="K12" s="7"/>
      <c r="L12" s="7"/>
    </row>
    <row r="13" spans="1:12" s="8" customFormat="1" ht="50.25" customHeight="1" x14ac:dyDescent="0.25">
      <c r="A13" s="64"/>
      <c r="B13" s="67"/>
      <c r="C13" s="70"/>
      <c r="D13" s="73"/>
      <c r="E13" s="9" t="s">
        <v>28</v>
      </c>
      <c r="F13" s="10" t="s">
        <v>29</v>
      </c>
      <c r="G13" s="7"/>
      <c r="H13" s="7"/>
      <c r="I13" s="7"/>
      <c r="J13" s="7"/>
      <c r="K13" s="7"/>
      <c r="L13" s="7"/>
    </row>
    <row r="14" spans="1:12" s="8" customFormat="1" ht="54.75" customHeight="1" x14ac:dyDescent="0.25">
      <c r="A14" s="64"/>
      <c r="B14" s="67"/>
      <c r="C14" s="70" t="s">
        <v>30</v>
      </c>
      <c r="D14" s="74" t="s">
        <v>31</v>
      </c>
      <c r="E14" s="9" t="s">
        <v>32</v>
      </c>
      <c r="F14" s="10" t="s">
        <v>33</v>
      </c>
      <c r="G14" s="7"/>
      <c r="H14" s="7"/>
      <c r="I14" s="7"/>
      <c r="J14" s="7"/>
      <c r="K14" s="7"/>
      <c r="L14" s="7"/>
    </row>
    <row r="15" spans="1:12" s="8" customFormat="1" ht="39.75" customHeight="1" x14ac:dyDescent="0.25">
      <c r="A15" s="64"/>
      <c r="B15" s="67"/>
      <c r="C15" s="70"/>
      <c r="D15" s="72"/>
      <c r="E15" s="9" t="s">
        <v>34</v>
      </c>
      <c r="F15" s="10" t="s">
        <v>35</v>
      </c>
      <c r="G15" s="7"/>
      <c r="H15" s="7"/>
      <c r="I15" s="7"/>
      <c r="J15" s="7"/>
      <c r="K15" s="7"/>
      <c r="L15" s="7"/>
    </row>
    <row r="16" spans="1:12" s="8" customFormat="1" ht="35.25" customHeight="1" x14ac:dyDescent="0.25">
      <c r="A16" s="64"/>
      <c r="B16" s="67"/>
      <c r="C16" s="70"/>
      <c r="D16" s="72"/>
      <c r="E16" s="9" t="s">
        <v>36</v>
      </c>
      <c r="F16" s="10" t="s">
        <v>37</v>
      </c>
      <c r="G16" s="7"/>
      <c r="H16" s="7"/>
      <c r="I16" s="7"/>
      <c r="J16" s="7"/>
      <c r="K16" s="7"/>
      <c r="L16" s="7"/>
    </row>
    <row r="17" spans="1:12" s="8" customFormat="1" ht="54.75" customHeight="1" x14ac:dyDescent="0.25">
      <c r="A17" s="64"/>
      <c r="B17" s="67"/>
      <c r="C17" s="70"/>
      <c r="D17" s="72"/>
      <c r="E17" s="9" t="s">
        <v>38</v>
      </c>
      <c r="F17" s="10" t="s">
        <v>39</v>
      </c>
      <c r="G17" s="7"/>
      <c r="H17" s="7"/>
      <c r="I17" s="7"/>
      <c r="J17" s="7"/>
      <c r="K17" s="7"/>
      <c r="L17" s="7"/>
    </row>
    <row r="18" spans="1:12" ht="40.5" customHeight="1" x14ac:dyDescent="0.25">
      <c r="A18" s="64"/>
      <c r="B18" s="67"/>
      <c r="C18" s="70" t="s">
        <v>40</v>
      </c>
      <c r="D18" s="74" t="s">
        <v>41</v>
      </c>
      <c r="E18" s="11" t="s">
        <v>42</v>
      </c>
      <c r="F18" s="10" t="s">
        <v>43</v>
      </c>
      <c r="G18" s="12"/>
      <c r="H18" s="12"/>
      <c r="I18" s="12"/>
      <c r="J18" s="12"/>
      <c r="K18" s="12"/>
      <c r="L18" s="12"/>
    </row>
    <row r="19" spans="1:12" ht="40.5" customHeight="1" x14ac:dyDescent="0.25">
      <c r="A19" s="64"/>
      <c r="B19" s="67"/>
      <c r="C19" s="70"/>
      <c r="D19" s="72"/>
      <c r="E19" s="11" t="s">
        <v>44</v>
      </c>
      <c r="F19" s="10" t="s">
        <v>45</v>
      </c>
      <c r="G19" s="12"/>
      <c r="H19" s="12"/>
      <c r="I19" s="12"/>
      <c r="J19" s="12"/>
      <c r="K19" s="12"/>
      <c r="L19" s="12"/>
    </row>
    <row r="20" spans="1:12" ht="63.75" customHeight="1" x14ac:dyDescent="0.25">
      <c r="A20" s="64"/>
      <c r="B20" s="67"/>
      <c r="C20" s="70"/>
      <c r="D20" s="72"/>
      <c r="E20" s="11" t="s">
        <v>46</v>
      </c>
      <c r="F20" s="10" t="s">
        <v>47</v>
      </c>
      <c r="G20" s="12"/>
      <c r="H20" s="12"/>
      <c r="I20" s="12"/>
      <c r="J20" s="12"/>
      <c r="K20" s="12"/>
      <c r="L20" s="12"/>
    </row>
    <row r="21" spans="1:12" ht="40.5" customHeight="1" x14ac:dyDescent="0.25">
      <c r="A21" s="64"/>
      <c r="B21" s="67"/>
      <c r="C21" s="70"/>
      <c r="D21" s="72"/>
      <c r="E21" s="11" t="s">
        <v>48</v>
      </c>
      <c r="F21" s="10" t="s">
        <v>49</v>
      </c>
      <c r="G21" s="12"/>
      <c r="H21" s="12"/>
      <c r="I21" s="12"/>
      <c r="J21" s="12"/>
      <c r="K21" s="12"/>
      <c r="L21" s="12"/>
    </row>
    <row r="22" spans="1:12" ht="40.5" customHeight="1" x14ac:dyDescent="0.25">
      <c r="A22" s="64"/>
      <c r="B22" s="67"/>
      <c r="C22" s="70"/>
      <c r="D22" s="72"/>
      <c r="E22" s="11" t="s">
        <v>50</v>
      </c>
      <c r="F22" s="10" t="s">
        <v>51</v>
      </c>
      <c r="G22" s="12"/>
      <c r="H22" s="12"/>
      <c r="I22" s="12"/>
      <c r="J22" s="12"/>
      <c r="K22" s="12"/>
      <c r="L22" s="12"/>
    </row>
    <row r="23" spans="1:12" ht="27" customHeight="1" x14ac:dyDescent="0.25">
      <c r="A23" s="64"/>
      <c r="B23" s="67"/>
      <c r="C23" s="70"/>
      <c r="D23" s="73"/>
      <c r="E23" s="11" t="s">
        <v>52</v>
      </c>
      <c r="F23" s="10" t="s">
        <v>53</v>
      </c>
      <c r="G23" s="12"/>
      <c r="H23" s="12"/>
      <c r="I23" s="12"/>
      <c r="J23" s="12"/>
      <c r="K23" s="12"/>
      <c r="L23" s="12"/>
    </row>
    <row r="24" spans="1:12" ht="45.75" customHeight="1" x14ac:dyDescent="0.25">
      <c r="A24" s="64"/>
      <c r="B24" s="67"/>
      <c r="C24" s="70" t="s">
        <v>54</v>
      </c>
      <c r="D24" s="74" t="s">
        <v>55</v>
      </c>
      <c r="E24" s="11" t="s">
        <v>56</v>
      </c>
      <c r="F24" s="10" t="s">
        <v>57</v>
      </c>
      <c r="G24" s="12"/>
      <c r="H24" s="12"/>
      <c r="I24" s="12"/>
      <c r="J24" s="12"/>
      <c r="K24" s="12"/>
      <c r="L24" s="12"/>
    </row>
    <row r="25" spans="1:12" ht="45.75" thickBot="1" x14ac:dyDescent="0.3">
      <c r="A25" s="65"/>
      <c r="B25" s="68"/>
      <c r="C25" s="75"/>
      <c r="D25" s="76"/>
      <c r="E25" s="13" t="s">
        <v>58</v>
      </c>
      <c r="F25" s="14" t="s">
        <v>59</v>
      </c>
      <c r="G25" s="12"/>
      <c r="H25" s="12"/>
      <c r="I25" s="12"/>
      <c r="J25" s="12"/>
      <c r="K25" s="12"/>
      <c r="L25" s="12"/>
    </row>
    <row r="26" spans="1:12" ht="44.25" customHeight="1" x14ac:dyDescent="0.25">
      <c r="A26" s="77">
        <v>2</v>
      </c>
      <c r="B26" s="80" t="s">
        <v>60</v>
      </c>
      <c r="C26" s="15" t="s">
        <v>61</v>
      </c>
      <c r="D26" s="16" t="s">
        <v>62</v>
      </c>
      <c r="E26" s="17" t="s">
        <v>63</v>
      </c>
      <c r="F26" s="18" t="s">
        <v>64</v>
      </c>
      <c r="G26" s="12"/>
      <c r="H26" s="12"/>
      <c r="I26" s="12"/>
      <c r="J26" s="12"/>
      <c r="K26" s="12"/>
      <c r="L26" s="12"/>
    </row>
    <row r="27" spans="1:12" ht="56.25" customHeight="1" x14ac:dyDescent="0.25">
      <c r="A27" s="78"/>
      <c r="B27" s="81"/>
      <c r="C27" s="82" t="s">
        <v>65</v>
      </c>
      <c r="D27" s="83" t="s">
        <v>66</v>
      </c>
      <c r="E27" s="19" t="s">
        <v>67</v>
      </c>
      <c r="F27" s="20" t="s">
        <v>68</v>
      </c>
      <c r="G27" s="12"/>
      <c r="H27" s="12"/>
      <c r="I27" s="12"/>
      <c r="J27" s="12"/>
      <c r="K27" s="12"/>
      <c r="L27" s="12"/>
    </row>
    <row r="28" spans="1:12" ht="38.25" customHeight="1" x14ac:dyDescent="0.25">
      <c r="A28" s="78"/>
      <c r="B28" s="81"/>
      <c r="C28" s="82"/>
      <c r="D28" s="83"/>
      <c r="E28" s="19" t="s">
        <v>69</v>
      </c>
      <c r="F28" s="20" t="s">
        <v>70</v>
      </c>
      <c r="G28" s="12"/>
      <c r="H28" s="12"/>
      <c r="I28" s="12"/>
      <c r="J28" s="12"/>
      <c r="K28" s="12"/>
      <c r="L28" s="12"/>
    </row>
    <row r="29" spans="1:12" ht="58.5" customHeight="1" x14ac:dyDescent="0.25">
      <c r="A29" s="78"/>
      <c r="B29" s="81"/>
      <c r="C29" s="82"/>
      <c r="D29" s="83"/>
      <c r="E29" s="19" t="s">
        <v>71</v>
      </c>
      <c r="F29" s="20" t="s">
        <v>72</v>
      </c>
      <c r="G29" s="12"/>
      <c r="H29" s="12"/>
      <c r="I29" s="12"/>
      <c r="J29" s="12"/>
      <c r="K29" s="12"/>
      <c r="L29" s="12"/>
    </row>
    <row r="30" spans="1:12" ht="41.25" customHeight="1" x14ac:dyDescent="0.25">
      <c r="A30" s="78"/>
      <c r="B30" s="81"/>
      <c r="C30" s="82" t="s">
        <v>73</v>
      </c>
      <c r="D30" s="83" t="s">
        <v>74</v>
      </c>
      <c r="E30" s="19" t="s">
        <v>75</v>
      </c>
      <c r="F30" s="20" t="s">
        <v>76</v>
      </c>
      <c r="G30" s="12"/>
      <c r="H30" s="12"/>
      <c r="I30" s="12"/>
      <c r="J30" s="12"/>
      <c r="K30" s="12"/>
      <c r="L30" s="12"/>
    </row>
    <row r="31" spans="1:12" ht="22.5" customHeight="1" x14ac:dyDescent="0.25">
      <c r="A31" s="78"/>
      <c r="B31" s="81"/>
      <c r="C31" s="82"/>
      <c r="D31" s="83"/>
      <c r="E31" s="19" t="s">
        <v>77</v>
      </c>
      <c r="F31" s="20" t="s">
        <v>78</v>
      </c>
      <c r="G31" s="12"/>
      <c r="H31" s="12"/>
      <c r="I31" s="12"/>
      <c r="J31" s="12"/>
      <c r="K31" s="12"/>
      <c r="L31" s="12"/>
    </row>
    <row r="32" spans="1:12" ht="21.75" customHeight="1" x14ac:dyDescent="0.25">
      <c r="A32" s="78"/>
      <c r="B32" s="81"/>
      <c r="C32" s="82"/>
      <c r="D32" s="83"/>
      <c r="E32" s="19" t="s">
        <v>79</v>
      </c>
      <c r="F32" s="20" t="s">
        <v>80</v>
      </c>
      <c r="G32" s="12"/>
      <c r="H32" s="12"/>
      <c r="I32" s="12"/>
      <c r="J32" s="12"/>
      <c r="K32" s="12"/>
      <c r="L32" s="12"/>
    </row>
    <row r="33" spans="1:12" ht="103.5" customHeight="1" thickBot="1" x14ac:dyDescent="0.3">
      <c r="A33" s="79"/>
      <c r="B33" s="81"/>
      <c r="C33" s="21" t="s">
        <v>81</v>
      </c>
      <c r="D33" s="22" t="s">
        <v>82</v>
      </c>
      <c r="E33" s="23" t="s">
        <v>83</v>
      </c>
      <c r="F33" s="24" t="s">
        <v>84</v>
      </c>
      <c r="G33" s="12"/>
      <c r="H33" s="12"/>
      <c r="I33" s="12"/>
      <c r="J33" s="12"/>
      <c r="K33" s="12"/>
      <c r="L33" s="12"/>
    </row>
    <row r="34" spans="1:12" ht="40.5" customHeight="1" x14ac:dyDescent="0.25">
      <c r="A34" s="84">
        <v>3</v>
      </c>
      <c r="B34" s="87" t="s">
        <v>85</v>
      </c>
      <c r="C34" s="90" t="s">
        <v>86</v>
      </c>
      <c r="D34" s="92" t="s">
        <v>87</v>
      </c>
      <c r="E34" s="25" t="s">
        <v>88</v>
      </c>
      <c r="F34" s="26" t="s">
        <v>89</v>
      </c>
      <c r="G34" s="12"/>
      <c r="H34" s="12"/>
      <c r="I34" s="12"/>
      <c r="J34" s="12"/>
      <c r="K34" s="12"/>
      <c r="L34" s="12"/>
    </row>
    <row r="35" spans="1:12" ht="36" customHeight="1" x14ac:dyDescent="0.25">
      <c r="A35" s="85"/>
      <c r="B35" s="88"/>
      <c r="C35" s="91"/>
      <c r="D35" s="93"/>
      <c r="E35" s="27" t="s">
        <v>90</v>
      </c>
      <c r="F35" s="28" t="s">
        <v>91</v>
      </c>
      <c r="G35" s="12"/>
      <c r="H35" s="12"/>
      <c r="I35" s="12"/>
      <c r="J35" s="12"/>
      <c r="K35" s="12"/>
      <c r="L35" s="12"/>
    </row>
    <row r="36" spans="1:12" ht="39.75" customHeight="1" x14ac:dyDescent="0.25">
      <c r="A36" s="85"/>
      <c r="B36" s="88"/>
      <c r="C36" s="91"/>
      <c r="D36" s="93"/>
      <c r="E36" s="27" t="s">
        <v>92</v>
      </c>
      <c r="F36" s="28" t="s">
        <v>93</v>
      </c>
      <c r="G36" s="12"/>
      <c r="H36" s="12"/>
      <c r="I36" s="12"/>
      <c r="J36" s="12"/>
      <c r="K36" s="12"/>
      <c r="L36" s="12"/>
    </row>
    <row r="37" spans="1:12" ht="25.5" customHeight="1" x14ac:dyDescent="0.25">
      <c r="A37" s="85"/>
      <c r="B37" s="88"/>
      <c r="C37" s="91" t="s">
        <v>94</v>
      </c>
      <c r="D37" s="93" t="s">
        <v>95</v>
      </c>
      <c r="E37" s="27" t="s">
        <v>96</v>
      </c>
      <c r="F37" s="28" t="s">
        <v>97</v>
      </c>
      <c r="G37" s="12"/>
      <c r="H37" s="12"/>
      <c r="I37" s="12"/>
      <c r="J37" s="12"/>
      <c r="K37" s="12"/>
      <c r="L37" s="12"/>
    </row>
    <row r="38" spans="1:12" ht="30" x14ac:dyDescent="0.25">
      <c r="A38" s="85"/>
      <c r="B38" s="88"/>
      <c r="C38" s="91"/>
      <c r="D38" s="93"/>
      <c r="E38" s="27" t="s">
        <v>98</v>
      </c>
      <c r="F38" s="28" t="s">
        <v>99</v>
      </c>
      <c r="G38" s="12"/>
      <c r="H38" s="12"/>
      <c r="I38" s="12"/>
      <c r="J38" s="12"/>
      <c r="K38" s="12"/>
      <c r="L38" s="12"/>
    </row>
    <row r="39" spans="1:12" ht="48" customHeight="1" x14ac:dyDescent="0.25">
      <c r="A39" s="85"/>
      <c r="B39" s="88"/>
      <c r="C39" s="91"/>
      <c r="D39" s="93"/>
      <c r="E39" s="27" t="s">
        <v>100</v>
      </c>
      <c r="F39" s="28" t="s">
        <v>101</v>
      </c>
      <c r="G39" s="12"/>
      <c r="H39" s="12"/>
      <c r="I39" s="12"/>
      <c r="J39" s="12"/>
      <c r="K39" s="12"/>
      <c r="L39" s="12"/>
    </row>
    <row r="40" spans="1:12" ht="35.25" customHeight="1" x14ac:dyDescent="0.25">
      <c r="A40" s="85"/>
      <c r="B40" s="88"/>
      <c r="C40" s="91"/>
      <c r="D40" s="93"/>
      <c r="E40" s="27" t="s">
        <v>102</v>
      </c>
      <c r="F40" s="28" t="s">
        <v>103</v>
      </c>
      <c r="G40" s="12"/>
      <c r="H40" s="12"/>
      <c r="I40" s="12"/>
      <c r="J40" s="12"/>
      <c r="K40" s="12"/>
      <c r="L40" s="12"/>
    </row>
    <row r="41" spans="1:12" ht="51" customHeight="1" x14ac:dyDescent="0.25">
      <c r="A41" s="85"/>
      <c r="B41" s="88"/>
      <c r="C41" s="91" t="s">
        <v>104</v>
      </c>
      <c r="D41" s="93" t="s">
        <v>105</v>
      </c>
      <c r="E41" s="27" t="s">
        <v>106</v>
      </c>
      <c r="F41" s="28" t="s">
        <v>107</v>
      </c>
      <c r="G41" s="12"/>
      <c r="H41" s="12"/>
      <c r="I41" s="12"/>
      <c r="J41" s="12"/>
      <c r="K41" s="12"/>
      <c r="L41" s="12"/>
    </row>
    <row r="42" spans="1:12" ht="60" x14ac:dyDescent="0.25">
      <c r="A42" s="85"/>
      <c r="B42" s="88"/>
      <c r="C42" s="91"/>
      <c r="D42" s="93"/>
      <c r="E42" s="27" t="s">
        <v>108</v>
      </c>
      <c r="F42" s="28" t="s">
        <v>109</v>
      </c>
      <c r="G42" s="12"/>
      <c r="H42" s="12"/>
      <c r="I42" s="12"/>
      <c r="J42" s="12"/>
      <c r="K42" s="12"/>
      <c r="L42" s="12"/>
    </row>
    <row r="43" spans="1:12" ht="39" customHeight="1" x14ac:dyDescent="0.25">
      <c r="A43" s="85"/>
      <c r="B43" s="88"/>
      <c r="C43" s="91" t="s">
        <v>110</v>
      </c>
      <c r="D43" s="93" t="s">
        <v>111</v>
      </c>
      <c r="E43" s="27" t="s">
        <v>112</v>
      </c>
      <c r="F43" s="28" t="s">
        <v>113</v>
      </c>
      <c r="G43" s="12"/>
      <c r="H43" s="12"/>
      <c r="I43" s="12"/>
      <c r="J43" s="12"/>
      <c r="K43" s="12"/>
      <c r="L43" s="12"/>
    </row>
    <row r="44" spans="1:12" ht="40.5" customHeight="1" x14ac:dyDescent="0.25">
      <c r="A44" s="85"/>
      <c r="B44" s="88"/>
      <c r="C44" s="91"/>
      <c r="D44" s="93"/>
      <c r="E44" s="27" t="s">
        <v>114</v>
      </c>
      <c r="F44" s="28" t="s">
        <v>115</v>
      </c>
      <c r="G44" s="12"/>
      <c r="H44" s="12"/>
      <c r="I44" s="12"/>
      <c r="J44" s="12"/>
      <c r="K44" s="12"/>
      <c r="L44" s="12"/>
    </row>
    <row r="45" spans="1:12" ht="45.75" thickBot="1" x14ac:dyDescent="0.3">
      <c r="A45" s="86"/>
      <c r="B45" s="89"/>
      <c r="C45" s="94"/>
      <c r="D45" s="95"/>
      <c r="E45" s="29" t="s">
        <v>116</v>
      </c>
      <c r="F45" s="30" t="s">
        <v>117</v>
      </c>
      <c r="G45" s="12"/>
      <c r="H45" s="12"/>
      <c r="I45" s="12"/>
      <c r="J45" s="12"/>
      <c r="K45" s="12"/>
      <c r="L45" s="12"/>
    </row>
    <row r="46" spans="1:12" ht="30" customHeight="1" x14ac:dyDescent="0.25">
      <c r="A46" s="96">
        <v>4</v>
      </c>
      <c r="B46" s="99" t="s">
        <v>118</v>
      </c>
      <c r="C46" s="102" t="s">
        <v>119</v>
      </c>
      <c r="D46" s="104" t="s">
        <v>120</v>
      </c>
      <c r="E46" s="31" t="s">
        <v>121</v>
      </c>
      <c r="F46" s="32" t="s">
        <v>122</v>
      </c>
      <c r="G46" s="12"/>
      <c r="H46" s="12"/>
      <c r="I46" s="12"/>
      <c r="J46" s="12"/>
      <c r="K46" s="12"/>
      <c r="L46" s="12"/>
    </row>
    <row r="47" spans="1:12" ht="36" customHeight="1" x14ac:dyDescent="0.25">
      <c r="A47" s="97"/>
      <c r="B47" s="100"/>
      <c r="C47" s="103"/>
      <c r="D47" s="105"/>
      <c r="E47" s="33" t="s">
        <v>123</v>
      </c>
      <c r="F47" s="34" t="s">
        <v>124</v>
      </c>
      <c r="G47" s="12"/>
      <c r="H47" s="12"/>
      <c r="I47" s="12"/>
      <c r="J47" s="12"/>
      <c r="K47" s="12"/>
      <c r="L47" s="12"/>
    </row>
    <row r="48" spans="1:12" ht="20.25" customHeight="1" x14ac:dyDescent="0.25">
      <c r="A48" s="97"/>
      <c r="B48" s="100"/>
      <c r="C48" s="103"/>
      <c r="D48" s="105"/>
      <c r="E48" s="33" t="s">
        <v>125</v>
      </c>
      <c r="F48" s="34" t="s">
        <v>126</v>
      </c>
    </row>
    <row r="49" spans="1:6" ht="36" customHeight="1" x14ac:dyDescent="0.25">
      <c r="A49" s="97"/>
      <c r="B49" s="100"/>
      <c r="C49" s="103" t="s">
        <v>127</v>
      </c>
      <c r="D49" s="105" t="s">
        <v>128</v>
      </c>
      <c r="E49" s="33" t="s">
        <v>129</v>
      </c>
      <c r="F49" s="34" t="s">
        <v>130</v>
      </c>
    </row>
    <row r="50" spans="1:6" ht="39.75" customHeight="1" x14ac:dyDescent="0.25">
      <c r="A50" s="97"/>
      <c r="B50" s="100"/>
      <c r="C50" s="103"/>
      <c r="D50" s="105"/>
      <c r="E50" s="33" t="s">
        <v>131</v>
      </c>
      <c r="F50" s="34" t="s">
        <v>132</v>
      </c>
    </row>
    <row r="51" spans="1:6" ht="60.75" customHeight="1" x14ac:dyDescent="0.25">
      <c r="A51" s="97"/>
      <c r="B51" s="100"/>
      <c r="C51" s="103"/>
      <c r="D51" s="105"/>
      <c r="E51" s="33" t="s">
        <v>133</v>
      </c>
      <c r="F51" s="34" t="s">
        <v>134</v>
      </c>
    </row>
    <row r="52" spans="1:6" ht="88.5" customHeight="1" x14ac:dyDescent="0.25">
      <c r="A52" s="97"/>
      <c r="B52" s="100"/>
      <c r="C52" s="35" t="s">
        <v>135</v>
      </c>
      <c r="D52" s="36" t="s">
        <v>136</v>
      </c>
      <c r="E52" s="33" t="s">
        <v>137</v>
      </c>
      <c r="F52" s="34" t="s">
        <v>138</v>
      </c>
    </row>
    <row r="53" spans="1:6" ht="81" customHeight="1" thickBot="1" x14ac:dyDescent="0.3">
      <c r="A53" s="98"/>
      <c r="B53" s="101"/>
      <c r="C53" s="37" t="s">
        <v>139</v>
      </c>
      <c r="D53" s="38" t="s">
        <v>140</v>
      </c>
      <c r="E53" s="39" t="s">
        <v>141</v>
      </c>
      <c r="F53" s="40" t="s">
        <v>142</v>
      </c>
    </row>
    <row r="54" spans="1:6" ht="26.25" customHeight="1" x14ac:dyDescent="0.25">
      <c r="A54" s="106">
        <v>5</v>
      </c>
      <c r="B54" s="109" t="s">
        <v>143</v>
      </c>
      <c r="C54" s="112" t="s">
        <v>144</v>
      </c>
      <c r="D54" s="114" t="s">
        <v>145</v>
      </c>
      <c r="E54" s="41" t="s">
        <v>146</v>
      </c>
      <c r="F54" s="42" t="s">
        <v>147</v>
      </c>
    </row>
    <row r="55" spans="1:6" ht="50.25" customHeight="1" x14ac:dyDescent="0.25">
      <c r="A55" s="107"/>
      <c r="B55" s="110"/>
      <c r="C55" s="113"/>
      <c r="D55" s="115"/>
      <c r="E55" s="43" t="s">
        <v>148</v>
      </c>
      <c r="F55" s="44" t="s">
        <v>149</v>
      </c>
    </row>
    <row r="56" spans="1:6" ht="54.75" customHeight="1" x14ac:dyDescent="0.25">
      <c r="A56" s="107"/>
      <c r="B56" s="110"/>
      <c r="C56" s="113"/>
      <c r="D56" s="115"/>
      <c r="E56" s="43" t="s">
        <v>150</v>
      </c>
      <c r="F56" s="44" t="s">
        <v>151</v>
      </c>
    </row>
    <row r="57" spans="1:6" ht="48" customHeight="1" x14ac:dyDescent="0.25">
      <c r="A57" s="107"/>
      <c r="B57" s="110"/>
      <c r="C57" s="113"/>
      <c r="D57" s="115"/>
      <c r="E57" s="43" t="s">
        <v>152</v>
      </c>
      <c r="F57" s="44" t="s">
        <v>153</v>
      </c>
    </row>
    <row r="58" spans="1:6" ht="32.25" customHeight="1" x14ac:dyDescent="0.25">
      <c r="A58" s="107"/>
      <c r="B58" s="110"/>
      <c r="C58" s="113"/>
      <c r="D58" s="115"/>
      <c r="E58" s="43" t="s">
        <v>154</v>
      </c>
      <c r="F58" s="44" t="s">
        <v>155</v>
      </c>
    </row>
    <row r="59" spans="1:6" ht="37.5" customHeight="1" x14ac:dyDescent="0.25">
      <c r="A59" s="107"/>
      <c r="B59" s="110"/>
      <c r="C59" s="113"/>
      <c r="D59" s="115"/>
      <c r="E59" s="43" t="s">
        <v>156</v>
      </c>
      <c r="F59" s="44" t="s">
        <v>157</v>
      </c>
    </row>
    <row r="60" spans="1:6" ht="32.25" customHeight="1" x14ac:dyDescent="0.25">
      <c r="A60" s="107"/>
      <c r="B60" s="110"/>
      <c r="C60" s="116" t="s">
        <v>158</v>
      </c>
      <c r="D60" s="115" t="s">
        <v>159</v>
      </c>
      <c r="E60" s="43" t="s">
        <v>160</v>
      </c>
      <c r="F60" s="44" t="s">
        <v>161</v>
      </c>
    </row>
    <row r="61" spans="1:6" ht="39" customHeight="1" x14ac:dyDescent="0.25">
      <c r="A61" s="107"/>
      <c r="B61" s="110"/>
      <c r="C61" s="116"/>
      <c r="D61" s="115"/>
      <c r="E61" s="43" t="s">
        <v>162</v>
      </c>
      <c r="F61" s="44" t="s">
        <v>163</v>
      </c>
    </row>
    <row r="62" spans="1:6" ht="78" customHeight="1" x14ac:dyDescent="0.25">
      <c r="A62" s="107"/>
      <c r="B62" s="110"/>
      <c r="C62" s="116"/>
      <c r="D62" s="115"/>
      <c r="E62" s="43" t="s">
        <v>164</v>
      </c>
      <c r="F62" s="44" t="s">
        <v>165</v>
      </c>
    </row>
    <row r="63" spans="1:6" ht="33.75" customHeight="1" x14ac:dyDescent="0.25">
      <c r="A63" s="107"/>
      <c r="B63" s="110"/>
      <c r="C63" s="116" t="s">
        <v>166</v>
      </c>
      <c r="D63" s="115" t="s">
        <v>167</v>
      </c>
      <c r="E63" s="43" t="s">
        <v>168</v>
      </c>
      <c r="F63" s="44" t="s">
        <v>169</v>
      </c>
    </row>
    <row r="64" spans="1:6" ht="21" customHeight="1" x14ac:dyDescent="0.25">
      <c r="A64" s="107"/>
      <c r="B64" s="110"/>
      <c r="C64" s="116"/>
      <c r="D64" s="115"/>
      <c r="E64" s="43" t="s">
        <v>170</v>
      </c>
      <c r="F64" s="44" t="s">
        <v>171</v>
      </c>
    </row>
    <row r="65" spans="1:6" ht="45" x14ac:dyDescent="0.25">
      <c r="A65" s="107"/>
      <c r="B65" s="110"/>
      <c r="C65" s="116"/>
      <c r="D65" s="115"/>
      <c r="E65" s="43" t="s">
        <v>172</v>
      </c>
      <c r="F65" s="44" t="s">
        <v>173</v>
      </c>
    </row>
    <row r="66" spans="1:6" ht="18.75" customHeight="1" x14ac:dyDescent="0.25">
      <c r="A66" s="107"/>
      <c r="B66" s="110"/>
      <c r="C66" s="116" t="s">
        <v>174</v>
      </c>
      <c r="D66" s="115" t="s">
        <v>175</v>
      </c>
      <c r="E66" s="43" t="s">
        <v>176</v>
      </c>
      <c r="F66" s="44" t="s">
        <v>177</v>
      </c>
    </row>
    <row r="67" spans="1:6" ht="21.75" customHeight="1" x14ac:dyDescent="0.25">
      <c r="A67" s="107"/>
      <c r="B67" s="110"/>
      <c r="C67" s="116"/>
      <c r="D67" s="115"/>
      <c r="E67" s="43" t="s">
        <v>178</v>
      </c>
      <c r="F67" s="44" t="s">
        <v>179</v>
      </c>
    </row>
    <row r="68" spans="1:6" ht="48.75" customHeight="1" thickBot="1" x14ac:dyDescent="0.3">
      <c r="A68" s="108"/>
      <c r="B68" s="111"/>
      <c r="C68" s="45" t="s">
        <v>180</v>
      </c>
      <c r="D68" s="46" t="s">
        <v>181</v>
      </c>
      <c r="E68" s="47" t="s">
        <v>182</v>
      </c>
      <c r="F68" s="48" t="s">
        <v>183</v>
      </c>
    </row>
  </sheetData>
  <mergeCells count="48">
    <mergeCell ref="A54:A68"/>
    <mergeCell ref="B54:B68"/>
    <mergeCell ref="C54:C59"/>
    <mergeCell ref="D54:D59"/>
    <mergeCell ref="C60:C62"/>
    <mergeCell ref="D60:D62"/>
    <mergeCell ref="C63:C65"/>
    <mergeCell ref="D63:D65"/>
    <mergeCell ref="C66:C67"/>
    <mergeCell ref="D66:D67"/>
    <mergeCell ref="A46:A53"/>
    <mergeCell ref="B46:B53"/>
    <mergeCell ref="C46:C48"/>
    <mergeCell ref="D46:D48"/>
    <mergeCell ref="C49:C51"/>
    <mergeCell ref="D49:D51"/>
    <mergeCell ref="A34:A45"/>
    <mergeCell ref="B34:B45"/>
    <mergeCell ref="C34:C36"/>
    <mergeCell ref="D34:D36"/>
    <mergeCell ref="C37:C40"/>
    <mergeCell ref="D37:D40"/>
    <mergeCell ref="C41:C42"/>
    <mergeCell ref="D41:D42"/>
    <mergeCell ref="C43:C45"/>
    <mergeCell ref="D43:D45"/>
    <mergeCell ref="A26:A33"/>
    <mergeCell ref="B26:B33"/>
    <mergeCell ref="C27:C29"/>
    <mergeCell ref="D27:D29"/>
    <mergeCell ref="C30:C32"/>
    <mergeCell ref="D30:D32"/>
    <mergeCell ref="A8:A25"/>
    <mergeCell ref="B8:B25"/>
    <mergeCell ref="C8:C13"/>
    <mergeCell ref="D8:D13"/>
    <mergeCell ref="C14:C17"/>
    <mergeCell ref="D14:D17"/>
    <mergeCell ref="C18:C23"/>
    <mergeCell ref="D18:D23"/>
    <mergeCell ref="C24:C25"/>
    <mergeCell ref="D24:D25"/>
    <mergeCell ref="A1:F1"/>
    <mergeCell ref="A3:F3"/>
    <mergeCell ref="A5:F5"/>
    <mergeCell ref="A7:B7"/>
    <mergeCell ref="C7:D7"/>
    <mergeCell ref="E7:F7"/>
  </mergeCells>
  <hyperlinks>
    <hyperlink ref="F54" location="Consolidado!D3" display="Implementar herramientas de mejoramiento continuo de los procesos"/>
    <hyperlink ref="F56" location="Consolidado!D7" display="Diseñar e implementar planes y programas que conduzcan al mejoramiento y calidad de vida laboral y consecuentemente alcancen el fortalecimiento de competencias laborales."/>
    <hyperlink ref="D60:D62" location="Consolidado!C11" display="Implementar mecanismos para lograr la adecuada gestión de la información de la Entidad."/>
    <hyperlink ref="F60" location="Consolidado!D11" display="Implementar un esquema de información y divulgación interna oportuno y efectivo."/>
    <hyperlink ref="D30:D32" location="Consolidado!C5" display="Generar una Cultura de protección del ambiente."/>
    <hyperlink ref="F30" location="Consolidado!D5" display="Realizar seguimiento a los procesos de gestión ambiental, orientada a la consolidación de un Sistema de Transporte Sostenible."/>
    <hyperlink ref="F31" location="Consolidado!D6" display="Implementar un Plan de Gestión Ambiental para TRANSMILENIO S.A. "/>
    <hyperlink ref="D41:D42" location="Consolidado!C10" display="Capacitar e informar al usuario en el uso y servicio"/>
    <hyperlink ref="F41" location="Consolidado!D10" display="Implementar mecanismos que permitan comunicar a los usuarios información oportuna, clara y veraz sobre la operación del Sistema Integrado de Transporte Público."/>
    <hyperlink ref="F40" location="Consolidado!D14" display="Consolidado!D14"/>
    <hyperlink ref="F37" location="Consolidado!D15" display="Formular e Implementar una Política Integral de Servicio al Usuario."/>
    <hyperlink ref="F34" location="Consolidado!D16" display="Consolidado!D16"/>
    <hyperlink ref="F61" location="Consolidado!D17" display="Adelantar las acciones necesarias para contar con una plataforma tecnológica soporte, que optimice el funcionamiento de la Entidad."/>
    <hyperlink ref="F35" location="Consolidado!D16" display="Garantizar los mecanismos adecuados para la atención de quejas y solicitudes."/>
    <hyperlink ref="F49" location="Consolidado!D20" display="Adelantar las acciones de diseño, promoción y comercialización del portafolio de productos y servicios de la Empresa."/>
    <hyperlink ref="F50" location="Consolidado!D21" display="Formular y promover estrategias de mercadeo, posicionamiento y consolidación de las marcas de la Empresa"/>
    <hyperlink ref="F51" location="Consolidado!D22" display="Identificar, desarrollar e implementar nuevas oportunidades de negocio o ingresos asociados a la explotación comercial de los diferentes componentes del sistema, tales como la explotación de la infraestructura y la explotación inmobiliaria"/>
    <hyperlink ref="D52" location="Consolidado!C23" display="Consolidado!C23"/>
    <hyperlink ref="F52" location="Consolidado!D23" display="Consolidado!D23"/>
    <hyperlink ref="F46" location="Consolidado!D24" display="Gestionar los recursos para la expansión y mantenimiento del Sistema Integrado de Transporte Público."/>
    <hyperlink ref="F8" location="Consolidado!D25" display="Desarrollar e implementar herramientas de programación y control de la operación que garanticen la prestación del servicio en términos de confiabilidad para el usuario, cumpliendo los límites técnicos de pasajeros por m2."/>
    <hyperlink ref="F9" location="Consolidado!D28" display="Implementar, integrar y optimizar los sistemas de regulación y control de la operación del Sistema Integrado de Transporte Público."/>
    <hyperlink ref="D14:D17" location="Consolidado!C30" display="Mejorar la seguridad de los usuarios y disminuir la accidentalidad"/>
    <hyperlink ref="F14" location="Consolidado!D30" display="Desarrollar programas para la prevención y atención de contingencias, emergencias y recuperación de desastres para los procesos de gestión y control de la operación del Sistema Integrado de Transporte Público"/>
    <hyperlink ref="F16" location="Consolidado!D31" display="Consolidado!D31"/>
    <hyperlink ref="F55" location="Consolidado!D32" display="Consolidado!D32"/>
    <hyperlink ref="F57" location="Consolidado!D33" display="Implementar mecanismos que permitan proveer, mantener y hacer uso eficiente de los recursos de la Entidad bajo los parámetros legales vigentes."/>
    <hyperlink ref="F47" location="Consolidado!D39" display="Coadyuvar en la gestión de alternativas de financiación para los diferentes agentes del Sistema."/>
    <hyperlink ref="D63:D65" location="Consolidado!C43" display="Realizar una gestión contractual que promueva el mejoramiento continuo del servicio de Transporte"/>
    <hyperlink ref="F63" location="Consolidado!D43" display="Implementar mecanismos administrativos, de contratación y técnicos que le permitan a la Entidad responder de manera oportuna."/>
    <hyperlink ref="D66:D67" location="Consolidado!C45" display="Implementar un esquema de prevención del daño antijurídico y fortalecimiento de la defensa judicial"/>
    <hyperlink ref="F66" location="Consolidado!D45" display="Formular y desarrollar una estrategia consolidada de defensa judicial."/>
    <hyperlink ref="F67" location="Consolidado!D45" display="Diseñar un esquema de seguimiento a las demandas en curso."/>
    <hyperlink ref="D24:D25" location="Consolidado!C50" display="Ampliar la cobertura del Sistema Integrado de Transporte Público"/>
    <hyperlink ref="F24" location="Consolidado!D50" display="Realizar estudios e implementar soluciones que respondan a las necesidades de cobertura derivadas del proceso de implementación del Sistema Integrado de Transporte Público."/>
    <hyperlink ref="F25" location="Consolidado!D50" display="Analizar e implementar soluciones transicionales en la operación de los corredores de mayor demanda, hasta la puesta en operación del modelo definitivo"/>
    <hyperlink ref="F59" location="Consolidado!D57" display="Desarrollar una cultura organizacional de probidad, transparencia y rechazo a la corrupción."/>
    <hyperlink ref="F18" location="Consolidado!D59" display="Adelantar las actividades de seguimiento a los estudios, diseños y construcción de la Infraestructura asociada al SITP."/>
    <hyperlink ref="F23" location="Consolidado!D60" display="Consolidado!D60"/>
    <hyperlink ref="F15" location="Consolidado!D34" display="Gestionar mecanismos de coordinación interinstitucional  con el fin de mejorar la seguridad física de los usuarios en el sistema"/>
  </hyperlinks>
  <pageMargins left="0.70866141732283472" right="0.70866141732283472"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18"/>
  <sheetViews>
    <sheetView showGridLines="0" view="pageBreakPreview" zoomScale="60" zoomScaleNormal="85" workbookViewId="0">
      <pane ySplit="2" topLeftCell="A6" activePane="bottomLeft" state="frozen"/>
      <selection sqref="A1:F1"/>
      <selection pane="bottomLeft" activeCell="L3" sqref="L3:L11"/>
    </sheetView>
  </sheetViews>
  <sheetFormatPr baseColWidth="10" defaultColWidth="11.28515625" defaultRowHeight="12" x14ac:dyDescent="0.2"/>
  <cols>
    <col min="1" max="1" width="13.7109375" style="150" customWidth="1"/>
    <col min="2" max="2" width="10.42578125" style="147" customWidth="1"/>
    <col min="3" max="3" width="39" style="151" customWidth="1"/>
    <col min="4" max="4" width="28.140625" style="147" customWidth="1"/>
    <col min="5" max="5" width="22" style="147" customWidth="1"/>
    <col min="6" max="11" width="16.42578125" style="150" customWidth="1"/>
    <col min="12" max="12" width="17.5703125" style="150" customWidth="1"/>
    <col min="13" max="13" width="14.140625" style="150" customWidth="1"/>
    <col min="14" max="14" width="12.140625" style="150" customWidth="1"/>
    <col min="15" max="15" width="13.5703125" style="150" customWidth="1"/>
    <col min="16" max="16" width="12.85546875" style="150" customWidth="1"/>
    <col min="17" max="17" width="14" style="150" customWidth="1"/>
    <col min="18" max="18" width="16.42578125" style="147" customWidth="1"/>
    <col min="19" max="19" width="56" style="147" customWidth="1"/>
    <col min="20" max="20" width="22.5703125" style="147" customWidth="1"/>
    <col min="21" max="21" width="16.42578125" style="147" customWidth="1"/>
    <col min="22" max="16384" width="11.28515625" style="147"/>
  </cols>
  <sheetData>
    <row r="1" spans="1:21" s="129" customFormat="1" ht="48.75" customHeight="1" x14ac:dyDescent="0.25">
      <c r="A1" s="123"/>
      <c r="B1" s="124"/>
      <c r="C1" s="125"/>
      <c r="D1" s="126"/>
      <c r="E1" s="126"/>
      <c r="F1" s="153" t="s">
        <v>184</v>
      </c>
      <c r="G1" s="153"/>
      <c r="H1" s="153"/>
      <c r="I1" s="153"/>
      <c r="J1" s="153"/>
      <c r="K1" s="153"/>
      <c r="L1" s="154"/>
      <c r="M1" s="155" t="s">
        <v>185</v>
      </c>
      <c r="N1" s="155"/>
      <c r="O1" s="155"/>
      <c r="P1" s="127"/>
      <c r="Q1" s="127"/>
      <c r="R1" s="128"/>
      <c r="S1" s="128"/>
      <c r="T1" s="128"/>
    </row>
    <row r="2" spans="1:21" s="129" customFormat="1" ht="61.5" customHeight="1" x14ac:dyDescent="0.25">
      <c r="A2" s="130" t="s">
        <v>0</v>
      </c>
      <c r="B2" s="130" t="s">
        <v>186</v>
      </c>
      <c r="C2" s="130" t="s">
        <v>187</v>
      </c>
      <c r="D2" s="130" t="s">
        <v>188</v>
      </c>
      <c r="E2" s="130" t="s">
        <v>189</v>
      </c>
      <c r="F2" s="130" t="s">
        <v>190</v>
      </c>
      <c r="G2" s="130" t="s">
        <v>191</v>
      </c>
      <c r="H2" s="130" t="s">
        <v>192</v>
      </c>
      <c r="I2" s="130" t="s">
        <v>193</v>
      </c>
      <c r="J2" s="130" t="s">
        <v>194</v>
      </c>
      <c r="K2" s="130" t="s">
        <v>195</v>
      </c>
      <c r="L2" s="152" t="s">
        <v>196</v>
      </c>
      <c r="M2" s="130" t="s">
        <v>197</v>
      </c>
      <c r="N2" s="130" t="s">
        <v>198</v>
      </c>
      <c r="O2" s="130" t="s">
        <v>199</v>
      </c>
      <c r="P2" s="130" t="s">
        <v>200</v>
      </c>
      <c r="Q2" s="130" t="s">
        <v>201</v>
      </c>
      <c r="R2" s="130" t="s">
        <v>202</v>
      </c>
      <c r="S2" s="130" t="s">
        <v>276</v>
      </c>
      <c r="T2" s="130" t="s">
        <v>368</v>
      </c>
      <c r="U2" s="130" t="s">
        <v>384</v>
      </c>
    </row>
    <row r="3" spans="1:21" ht="195" customHeight="1" x14ac:dyDescent="0.2">
      <c r="A3" s="132" t="s">
        <v>1</v>
      </c>
      <c r="B3" s="132" t="s">
        <v>2</v>
      </c>
      <c r="C3" s="131" t="s">
        <v>204</v>
      </c>
      <c r="D3" s="131" t="s">
        <v>205</v>
      </c>
      <c r="E3" s="131" t="s">
        <v>206</v>
      </c>
      <c r="F3" s="135">
        <v>0.1666</v>
      </c>
      <c r="G3" s="135">
        <v>0.3332</v>
      </c>
      <c r="H3" s="135">
        <v>0.49980000000000002</v>
      </c>
      <c r="I3" s="135">
        <v>0.66639999999999999</v>
      </c>
      <c r="J3" s="135">
        <v>0.83299999999999996</v>
      </c>
      <c r="K3" s="135">
        <v>0.99960000000000004</v>
      </c>
      <c r="L3" s="132" t="s">
        <v>207</v>
      </c>
      <c r="M3" s="132">
        <v>5</v>
      </c>
      <c r="N3" s="132" t="s">
        <v>144</v>
      </c>
      <c r="O3" s="132" t="s">
        <v>150</v>
      </c>
      <c r="P3" s="133">
        <v>43101</v>
      </c>
      <c r="Q3" s="133">
        <v>43465</v>
      </c>
      <c r="R3" s="158" t="s">
        <v>236</v>
      </c>
      <c r="S3" s="131" t="s">
        <v>357</v>
      </c>
      <c r="T3" s="132" t="s">
        <v>369</v>
      </c>
      <c r="U3" s="146">
        <v>1</v>
      </c>
    </row>
    <row r="4" spans="1:21" ht="304.5" customHeight="1" x14ac:dyDescent="0.2">
      <c r="A4" s="156" t="s">
        <v>1</v>
      </c>
      <c r="B4" s="132" t="s">
        <v>2</v>
      </c>
      <c r="C4" s="160"/>
      <c r="D4" s="161" t="s">
        <v>208</v>
      </c>
      <c r="E4" s="161" t="s">
        <v>209</v>
      </c>
      <c r="F4" s="135">
        <v>0.1666</v>
      </c>
      <c r="G4" s="135">
        <v>0.3332</v>
      </c>
      <c r="H4" s="135">
        <v>0.49980000000000002</v>
      </c>
      <c r="I4" s="135">
        <v>0.66639999999999999</v>
      </c>
      <c r="J4" s="135">
        <v>0.83299999999999996</v>
      </c>
      <c r="K4" s="135">
        <v>0.99960000000000004</v>
      </c>
      <c r="L4" s="133" t="s">
        <v>207</v>
      </c>
      <c r="M4" s="132">
        <v>5</v>
      </c>
      <c r="N4" s="133" t="s">
        <v>144</v>
      </c>
      <c r="O4" s="133" t="s">
        <v>150</v>
      </c>
      <c r="P4" s="157">
        <v>43101</v>
      </c>
      <c r="Q4" s="133">
        <v>43465</v>
      </c>
      <c r="R4" s="159" t="s">
        <v>210</v>
      </c>
      <c r="S4" s="131" t="s">
        <v>379</v>
      </c>
      <c r="T4" s="134" t="s">
        <v>369</v>
      </c>
      <c r="U4" s="146">
        <v>1</v>
      </c>
    </row>
    <row r="5" spans="1:21" ht="284.25" customHeight="1" x14ac:dyDescent="0.2">
      <c r="A5" s="132" t="s">
        <v>1</v>
      </c>
      <c r="B5" s="132" t="s">
        <v>2</v>
      </c>
      <c r="C5" s="131" t="s">
        <v>204</v>
      </c>
      <c r="D5" s="131" t="s">
        <v>211</v>
      </c>
      <c r="E5" s="131" t="s">
        <v>212</v>
      </c>
      <c r="F5" s="135">
        <v>0.1666</v>
      </c>
      <c r="G5" s="135">
        <v>0.3332</v>
      </c>
      <c r="H5" s="135">
        <v>0.49980000000000002</v>
      </c>
      <c r="I5" s="135">
        <v>0.66639999999999999</v>
      </c>
      <c r="J5" s="135">
        <v>0.83299999999999996</v>
      </c>
      <c r="K5" s="135">
        <v>0.99960000000000004</v>
      </c>
      <c r="L5" s="132" t="s">
        <v>207</v>
      </c>
      <c r="M5" s="132">
        <v>5</v>
      </c>
      <c r="N5" s="132" t="s">
        <v>144</v>
      </c>
      <c r="O5" s="132" t="s">
        <v>150</v>
      </c>
      <c r="P5" s="133">
        <v>43101</v>
      </c>
      <c r="Q5" s="133">
        <v>43465</v>
      </c>
      <c r="R5" s="159" t="s">
        <v>213</v>
      </c>
      <c r="S5" s="131" t="s">
        <v>396</v>
      </c>
      <c r="T5" s="132" t="s">
        <v>369</v>
      </c>
      <c r="U5" s="146">
        <v>1</v>
      </c>
    </row>
    <row r="6" spans="1:21" ht="119.25" customHeight="1" x14ac:dyDescent="0.2">
      <c r="A6" s="132" t="s">
        <v>1</v>
      </c>
      <c r="B6" s="132" t="s">
        <v>3</v>
      </c>
      <c r="C6" s="131" t="s">
        <v>214</v>
      </c>
      <c r="D6" s="131" t="s">
        <v>215</v>
      </c>
      <c r="E6" s="131" t="s">
        <v>216</v>
      </c>
      <c r="F6" s="135">
        <v>0.4</v>
      </c>
      <c r="G6" s="135">
        <v>0.5</v>
      </c>
      <c r="H6" s="135">
        <v>0.6</v>
      </c>
      <c r="I6" s="135">
        <v>0.8</v>
      </c>
      <c r="J6" s="135">
        <v>0.85</v>
      </c>
      <c r="K6" s="135">
        <v>1</v>
      </c>
      <c r="L6" s="132" t="s">
        <v>203</v>
      </c>
      <c r="M6" s="136">
        <v>5</v>
      </c>
      <c r="N6" s="136" t="s">
        <v>166</v>
      </c>
      <c r="O6" s="136" t="s">
        <v>168</v>
      </c>
      <c r="P6" s="133">
        <v>43101</v>
      </c>
      <c r="Q6" s="133">
        <v>43465</v>
      </c>
      <c r="R6" s="159" t="s">
        <v>237</v>
      </c>
      <c r="S6" s="131" t="s">
        <v>397</v>
      </c>
      <c r="T6" s="134" t="s">
        <v>370</v>
      </c>
      <c r="U6" s="146">
        <v>1</v>
      </c>
    </row>
    <row r="7" spans="1:21" ht="182.25" customHeight="1" x14ac:dyDescent="0.2">
      <c r="A7" s="156" t="s">
        <v>1</v>
      </c>
      <c r="B7" s="134" t="s">
        <v>4</v>
      </c>
      <c r="C7" s="162" t="s">
        <v>217</v>
      </c>
      <c r="D7" s="162" t="s">
        <v>218</v>
      </c>
      <c r="E7" s="162" t="s">
        <v>219</v>
      </c>
      <c r="F7" s="135">
        <v>0.1666</v>
      </c>
      <c r="G7" s="135">
        <v>0.3332</v>
      </c>
      <c r="H7" s="135">
        <v>0.49980000000000002</v>
      </c>
      <c r="I7" s="135">
        <v>0.66639999999999999</v>
      </c>
      <c r="J7" s="135">
        <v>0.83299999999999996</v>
      </c>
      <c r="K7" s="135">
        <v>0.99960000000000004</v>
      </c>
      <c r="L7" s="134" t="s">
        <v>220</v>
      </c>
      <c r="M7" s="134">
        <v>5</v>
      </c>
      <c r="N7" s="134" t="s">
        <v>144</v>
      </c>
      <c r="O7" s="134" t="s">
        <v>152</v>
      </c>
      <c r="P7" s="133">
        <v>43101</v>
      </c>
      <c r="Q7" s="133">
        <v>43465</v>
      </c>
      <c r="R7" s="159" t="s">
        <v>238</v>
      </c>
      <c r="S7" s="131" t="s">
        <v>380</v>
      </c>
      <c r="T7" s="134" t="s">
        <v>371</v>
      </c>
      <c r="U7" s="148">
        <v>0.99299999999999999</v>
      </c>
    </row>
    <row r="8" spans="1:21" ht="75" customHeight="1" x14ac:dyDescent="0.2">
      <c r="A8" s="132" t="s">
        <v>1</v>
      </c>
      <c r="B8" s="132" t="s">
        <v>5</v>
      </c>
      <c r="C8" s="131" t="s">
        <v>221</v>
      </c>
      <c r="D8" s="131" t="s">
        <v>222</v>
      </c>
      <c r="E8" s="131" t="s">
        <v>223</v>
      </c>
      <c r="F8" s="135">
        <v>0</v>
      </c>
      <c r="G8" s="135">
        <v>0.25</v>
      </c>
      <c r="H8" s="135">
        <v>0.25</v>
      </c>
      <c r="I8" s="135">
        <v>0.5</v>
      </c>
      <c r="J8" s="135">
        <v>0.75</v>
      </c>
      <c r="K8" s="135">
        <v>1</v>
      </c>
      <c r="L8" s="132" t="s">
        <v>224</v>
      </c>
      <c r="M8" s="132">
        <v>5</v>
      </c>
      <c r="N8" s="132" t="s">
        <v>144</v>
      </c>
      <c r="O8" s="132" t="s">
        <v>154</v>
      </c>
      <c r="P8" s="133">
        <v>43101</v>
      </c>
      <c r="Q8" s="133">
        <v>43465</v>
      </c>
      <c r="R8" s="158" t="s">
        <v>225</v>
      </c>
      <c r="S8" s="131" t="s">
        <v>381</v>
      </c>
      <c r="T8" s="132" t="s">
        <v>371</v>
      </c>
      <c r="U8" s="136" t="s">
        <v>334</v>
      </c>
    </row>
    <row r="9" spans="1:21" ht="68.25" customHeight="1" x14ac:dyDescent="0.2">
      <c r="A9" s="132" t="s">
        <v>1</v>
      </c>
      <c r="B9" s="132" t="s">
        <v>6</v>
      </c>
      <c r="C9" s="131" t="s">
        <v>226</v>
      </c>
      <c r="D9" s="131" t="s">
        <v>227</v>
      </c>
      <c r="E9" s="137" t="s">
        <v>228</v>
      </c>
      <c r="F9" s="135">
        <v>0</v>
      </c>
      <c r="G9" s="135">
        <v>0.25</v>
      </c>
      <c r="H9" s="135">
        <v>0.25</v>
      </c>
      <c r="I9" s="135">
        <v>0.5</v>
      </c>
      <c r="J9" s="135">
        <v>0.75</v>
      </c>
      <c r="K9" s="135">
        <v>1</v>
      </c>
      <c r="L9" s="132" t="s">
        <v>224</v>
      </c>
      <c r="M9" s="132">
        <v>5</v>
      </c>
      <c r="N9" s="132" t="s">
        <v>144</v>
      </c>
      <c r="O9" s="132" t="s">
        <v>152</v>
      </c>
      <c r="P9" s="133">
        <v>43101</v>
      </c>
      <c r="Q9" s="133">
        <v>43465</v>
      </c>
      <c r="R9" s="158" t="s">
        <v>225</v>
      </c>
      <c r="S9" s="131" t="s">
        <v>381</v>
      </c>
      <c r="T9" s="132" t="s">
        <v>369</v>
      </c>
      <c r="U9" s="136" t="s">
        <v>334</v>
      </c>
    </row>
    <row r="10" spans="1:21" ht="124.5" customHeight="1" x14ac:dyDescent="0.2">
      <c r="A10" s="156" t="s">
        <v>1</v>
      </c>
      <c r="B10" s="132" t="s">
        <v>7</v>
      </c>
      <c r="C10" s="139" t="s">
        <v>229</v>
      </c>
      <c r="D10" s="131" t="s">
        <v>230</v>
      </c>
      <c r="E10" s="131" t="s">
        <v>231</v>
      </c>
      <c r="F10" s="135">
        <v>0</v>
      </c>
      <c r="G10" s="135">
        <v>0.33333333333333337</v>
      </c>
      <c r="H10" s="135">
        <v>0.33300000000000002</v>
      </c>
      <c r="I10" s="135">
        <v>0.66666666666666674</v>
      </c>
      <c r="J10" s="135">
        <v>0.66700000000000004</v>
      </c>
      <c r="K10" s="135">
        <v>1</v>
      </c>
      <c r="L10" s="138" t="s">
        <v>224</v>
      </c>
      <c r="M10" s="134">
        <v>4</v>
      </c>
      <c r="N10" s="134" t="s">
        <v>119</v>
      </c>
      <c r="O10" s="134" t="s">
        <v>121</v>
      </c>
      <c r="P10" s="133">
        <v>43101</v>
      </c>
      <c r="Q10" s="133">
        <v>43465</v>
      </c>
      <c r="R10" s="159" t="s">
        <v>232</v>
      </c>
      <c r="S10" s="131" t="s">
        <v>381</v>
      </c>
      <c r="T10" s="134" t="s">
        <v>371</v>
      </c>
      <c r="U10" s="136" t="s">
        <v>334</v>
      </c>
    </row>
    <row r="11" spans="1:21" ht="71.25" customHeight="1" x14ac:dyDescent="0.2">
      <c r="A11" s="132" t="s">
        <v>1</v>
      </c>
      <c r="B11" s="132" t="s">
        <v>8</v>
      </c>
      <c r="C11" s="139" t="s">
        <v>233</v>
      </c>
      <c r="D11" s="131" t="s">
        <v>234</v>
      </c>
      <c r="E11" s="137" t="s">
        <v>382</v>
      </c>
      <c r="F11" s="135">
        <v>0</v>
      </c>
      <c r="G11" s="135">
        <v>0</v>
      </c>
      <c r="H11" s="135">
        <v>0</v>
      </c>
      <c r="I11" s="135">
        <v>0.33329999999999999</v>
      </c>
      <c r="J11" s="135">
        <v>0.66659999999999997</v>
      </c>
      <c r="K11" s="135">
        <v>0.99990000000000001</v>
      </c>
      <c r="L11" s="132" t="s">
        <v>224</v>
      </c>
      <c r="M11" s="132">
        <v>5</v>
      </c>
      <c r="N11" s="132" t="s">
        <v>158</v>
      </c>
      <c r="O11" s="132" t="s">
        <v>160</v>
      </c>
      <c r="P11" s="133">
        <v>43160</v>
      </c>
      <c r="Q11" s="133">
        <v>43465</v>
      </c>
      <c r="R11" s="159" t="s">
        <v>235</v>
      </c>
      <c r="S11" s="131" t="s">
        <v>381</v>
      </c>
      <c r="T11" s="134" t="s">
        <v>369</v>
      </c>
      <c r="U11" s="136" t="s">
        <v>334</v>
      </c>
    </row>
    <row r="12" spans="1:21" x14ac:dyDescent="0.2">
      <c r="A12" s="140" t="s">
        <v>383</v>
      </c>
      <c r="B12" s="140"/>
      <c r="C12" s="140"/>
      <c r="D12" s="140"/>
      <c r="E12" s="140"/>
      <c r="F12" s="140"/>
      <c r="G12" s="140"/>
      <c r="H12" s="140"/>
      <c r="I12" s="140"/>
      <c r="J12" s="140"/>
      <c r="K12" s="140"/>
      <c r="L12" s="140"/>
      <c r="M12" s="140"/>
      <c r="N12" s="140"/>
      <c r="O12" s="140"/>
      <c r="P12" s="140"/>
      <c r="Q12" s="140"/>
      <c r="R12" s="140"/>
      <c r="S12" s="140"/>
      <c r="T12" s="140"/>
      <c r="U12" s="149">
        <f>(U3+U4+U5+U6+U7)/5</f>
        <v>0.99860000000000004</v>
      </c>
    </row>
    <row r="13" spans="1:21" x14ac:dyDescent="0.2">
      <c r="A13" s="141"/>
      <c r="B13" s="141"/>
      <c r="C13" s="142"/>
      <c r="D13" s="143"/>
      <c r="E13" s="144"/>
      <c r="F13" s="144"/>
      <c r="G13" s="144"/>
      <c r="H13" s="144"/>
      <c r="I13" s="144"/>
      <c r="J13" s="144"/>
      <c r="K13" s="144"/>
      <c r="L13" s="144"/>
      <c r="M13" s="144"/>
      <c r="N13" s="144"/>
      <c r="O13" s="144"/>
      <c r="P13" s="144"/>
      <c r="Q13" s="141"/>
      <c r="R13" s="145"/>
      <c r="S13" s="145"/>
      <c r="T13" s="145"/>
    </row>
    <row r="14" spans="1:21" x14ac:dyDescent="0.2">
      <c r="A14" s="141"/>
      <c r="B14" s="141"/>
      <c r="C14" s="142"/>
      <c r="D14" s="143"/>
      <c r="E14" s="144"/>
      <c r="F14" s="144"/>
      <c r="G14" s="144"/>
      <c r="H14" s="144"/>
      <c r="I14" s="144"/>
      <c r="J14" s="144"/>
      <c r="K14" s="144"/>
      <c r="L14" s="144"/>
      <c r="M14" s="144"/>
      <c r="N14" s="144"/>
      <c r="O14" s="144"/>
      <c r="P14" s="144"/>
      <c r="Q14" s="141"/>
      <c r="R14" s="145"/>
      <c r="S14" s="145"/>
      <c r="T14" s="145"/>
    </row>
    <row r="15" spans="1:21" x14ac:dyDescent="0.2">
      <c r="A15" s="141"/>
      <c r="B15" s="141"/>
      <c r="C15" s="142"/>
      <c r="D15" s="143"/>
      <c r="E15" s="144"/>
      <c r="F15" s="144"/>
      <c r="G15" s="144"/>
      <c r="H15" s="144"/>
      <c r="I15" s="144"/>
      <c r="J15" s="144"/>
      <c r="K15" s="144"/>
      <c r="L15" s="144"/>
      <c r="M15" s="144"/>
      <c r="N15" s="144"/>
      <c r="O15" s="144"/>
      <c r="P15" s="144"/>
      <c r="Q15" s="141"/>
      <c r="R15" s="145"/>
      <c r="S15" s="145"/>
      <c r="T15" s="145"/>
    </row>
    <row r="17" ht="111" customHeight="1" x14ac:dyDescent="0.2"/>
    <row r="18" ht="208.5" customHeight="1" x14ac:dyDescent="0.2"/>
  </sheetData>
  <autoFilter ref="A2:V11"/>
  <mergeCells count="3">
    <mergeCell ref="F1:K1"/>
    <mergeCell ref="M1:O1"/>
    <mergeCell ref="A12:T12"/>
  </mergeCells>
  <dataValidations count="1">
    <dataValidation type="list" allowBlank="1" showInputMessage="1" showErrorMessage="1" sqref="L15:N1048576">
      <formula1>#REF!</formula1>
    </dataValidation>
  </dataValidations>
  <printOptions horizontalCentered="1" verticalCentered="1"/>
  <pageMargins left="0.31496062992125984" right="0.31496062992125984" top="0.35433070866141736" bottom="0.15748031496062992" header="0.31496062992125984" footer="0.31496062992125984"/>
  <pageSetup paperSize="41" scale="37" fitToHeight="74" orientation="landscape" r:id="rId1"/>
  <headerFooter>
    <oddHeader>&amp;CANÁLISIS PLAN DE ACCIÓN INSTITUCIONAL</oddHead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'[4]LISTAS DESPLEGABLES'!#REF!</xm:f>
          </x14:formula1>
          <xm:sqref>L11:O11</xm:sqref>
        </x14:dataValidation>
        <x14:dataValidation type="list" allowBlank="1" showInputMessage="1" showErrorMessage="1">
          <x14:formula1>
            <xm:f>'[5]LISTAS DESPLEGABLES'!#REF!</xm:f>
          </x14:formula1>
          <xm:sqref>L3:O3</xm:sqref>
        </x14:dataValidation>
        <x14:dataValidation type="list" allowBlank="1" showInputMessage="1" showErrorMessage="1">
          <x14:formula1>
            <xm:f>'[6]LISTAS DESPLEGABLES'!#REF!</xm:f>
          </x14:formula1>
          <xm:sqref>L8:O10</xm:sqref>
        </x14:dataValidation>
        <x14:dataValidation type="list" allowBlank="1" showInputMessage="1" showErrorMessage="1">
          <x14:formula1>
            <xm:f>'[7]LISTAS DESPLEGABLES'!#REF!</xm:f>
          </x14:formula1>
          <xm:sqref>L6</xm:sqref>
        </x14:dataValidation>
        <x14:dataValidation type="list" allowBlank="1" showInputMessage="1" showErrorMessage="1">
          <x14:formula1>
            <xm:f>'[8]LISTAS DESPLEGABLES'!#REF!</xm:f>
          </x14:formula1>
          <xm:sqref>L4:O5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4:O22"/>
  <sheetViews>
    <sheetView showGridLines="0" tabSelected="1" view="pageBreakPreview" topLeftCell="A2" zoomScale="60" zoomScaleNormal="85" workbookViewId="0">
      <selection activeCell="E6" sqref="E6"/>
    </sheetView>
  </sheetViews>
  <sheetFormatPr baseColWidth="10" defaultRowHeight="15" x14ac:dyDescent="0.25"/>
  <cols>
    <col min="1" max="1" width="4" customWidth="1"/>
    <col min="2" max="2" width="16.7109375" customWidth="1"/>
    <col min="3" max="3" width="8" customWidth="1"/>
    <col min="4" max="4" width="9.5703125" customWidth="1"/>
    <col min="5" max="5" width="36.140625" customWidth="1"/>
    <col min="6" max="6" width="21.140625" customWidth="1"/>
    <col min="7" max="7" width="53.5703125" customWidth="1"/>
    <col min="9" max="9" width="37.28515625" customWidth="1"/>
    <col min="12" max="12" width="58" customWidth="1"/>
    <col min="13" max="13" width="91.42578125" customWidth="1"/>
    <col min="14" max="14" width="16" style="50" customWidth="1"/>
  </cols>
  <sheetData>
    <row r="4" spans="1:15" ht="53.25" customHeight="1" x14ac:dyDescent="0.25">
      <c r="A4" s="119" t="s">
        <v>378</v>
      </c>
      <c r="B4" s="119" t="s">
        <v>239</v>
      </c>
      <c r="C4" s="119" t="s">
        <v>240</v>
      </c>
      <c r="D4" s="119" t="s">
        <v>241</v>
      </c>
      <c r="E4" s="119" t="s">
        <v>242</v>
      </c>
      <c r="F4" s="119" t="s">
        <v>374</v>
      </c>
      <c r="G4" s="119" t="s">
        <v>243</v>
      </c>
      <c r="H4" s="119" t="s">
        <v>244</v>
      </c>
      <c r="I4" s="119" t="s">
        <v>245</v>
      </c>
      <c r="J4" s="119" t="s">
        <v>246</v>
      </c>
      <c r="K4" s="119" t="s">
        <v>353</v>
      </c>
      <c r="L4" s="119" t="s">
        <v>275</v>
      </c>
      <c r="M4" s="119" t="s">
        <v>276</v>
      </c>
      <c r="N4" s="119" t="s">
        <v>375</v>
      </c>
      <c r="O4" s="49"/>
    </row>
    <row r="5" spans="1:15" s="54" customFormat="1" ht="108" customHeight="1" x14ac:dyDescent="0.25">
      <c r="A5" s="120">
        <v>1</v>
      </c>
      <c r="B5" s="52" t="s">
        <v>328</v>
      </c>
      <c r="C5" s="52" t="s">
        <v>247</v>
      </c>
      <c r="D5" s="52" t="s">
        <v>329</v>
      </c>
      <c r="E5" s="52" t="s">
        <v>330</v>
      </c>
      <c r="F5" s="52" t="s">
        <v>331</v>
      </c>
      <c r="G5" s="52" t="s">
        <v>332</v>
      </c>
      <c r="H5" s="52" t="s">
        <v>248</v>
      </c>
      <c r="I5" s="52" t="s">
        <v>333</v>
      </c>
      <c r="J5" s="52" t="s">
        <v>334</v>
      </c>
      <c r="K5" s="52" t="s">
        <v>249</v>
      </c>
      <c r="L5" s="122" t="s">
        <v>335</v>
      </c>
      <c r="M5" s="122" t="s">
        <v>373</v>
      </c>
      <c r="N5" s="52" t="s">
        <v>376</v>
      </c>
      <c r="O5" s="53"/>
    </row>
    <row r="6" spans="1:15" s="54" customFormat="1" ht="168.75" customHeight="1" x14ac:dyDescent="0.25">
      <c r="A6" s="120">
        <f>A5+1</f>
        <v>2</v>
      </c>
      <c r="B6" s="52" t="s">
        <v>336</v>
      </c>
      <c r="C6" s="52" t="s">
        <v>270</v>
      </c>
      <c r="D6" s="52" t="s">
        <v>337</v>
      </c>
      <c r="E6" s="52" t="s">
        <v>338</v>
      </c>
      <c r="F6" s="52" t="s">
        <v>286</v>
      </c>
      <c r="G6" s="52" t="s">
        <v>363</v>
      </c>
      <c r="H6" s="52" t="s">
        <v>248</v>
      </c>
      <c r="I6" s="52" t="s">
        <v>339</v>
      </c>
      <c r="J6" s="52">
        <v>1</v>
      </c>
      <c r="K6" s="52">
        <v>1</v>
      </c>
      <c r="L6" s="122" t="s">
        <v>340</v>
      </c>
      <c r="M6" s="122" t="s">
        <v>362</v>
      </c>
      <c r="N6" s="52" t="s">
        <v>376</v>
      </c>
      <c r="O6" s="53"/>
    </row>
    <row r="7" spans="1:15" s="54" customFormat="1" ht="201" customHeight="1" x14ac:dyDescent="0.25">
      <c r="A7" s="120">
        <f t="shared" ref="A7:A21" si="0">A6+1</f>
        <v>3</v>
      </c>
      <c r="B7" s="52" t="s">
        <v>250</v>
      </c>
      <c r="C7" s="52" t="s">
        <v>247</v>
      </c>
      <c r="D7" s="52" t="s">
        <v>251</v>
      </c>
      <c r="E7" s="52" t="s">
        <v>252</v>
      </c>
      <c r="F7" s="52" t="s">
        <v>253</v>
      </c>
      <c r="G7" s="52" t="s">
        <v>387</v>
      </c>
      <c r="H7" s="52" t="s">
        <v>248</v>
      </c>
      <c r="I7" s="52" t="s">
        <v>254</v>
      </c>
      <c r="J7" s="52">
        <v>0.94</v>
      </c>
      <c r="K7" s="52">
        <v>0.94</v>
      </c>
      <c r="L7" s="122" t="s">
        <v>255</v>
      </c>
      <c r="M7" s="122" t="s">
        <v>356</v>
      </c>
      <c r="N7" s="52" t="s">
        <v>377</v>
      </c>
      <c r="O7" s="55"/>
    </row>
    <row r="8" spans="1:15" s="54" customFormat="1" ht="262.5" customHeight="1" x14ac:dyDescent="0.25">
      <c r="A8" s="120">
        <f t="shared" si="0"/>
        <v>4</v>
      </c>
      <c r="B8" s="52" t="s">
        <v>256</v>
      </c>
      <c r="C8" s="52" t="s">
        <v>257</v>
      </c>
      <c r="D8" s="52" t="s">
        <v>258</v>
      </c>
      <c r="E8" s="52" t="s">
        <v>259</v>
      </c>
      <c r="F8" s="52" t="s">
        <v>253</v>
      </c>
      <c r="G8" s="52" t="s">
        <v>358</v>
      </c>
      <c r="H8" s="52" t="s">
        <v>260</v>
      </c>
      <c r="I8" s="52" t="s">
        <v>261</v>
      </c>
      <c r="J8" s="52">
        <v>3.5799999999999998E-2</v>
      </c>
      <c r="K8" s="52" t="s">
        <v>249</v>
      </c>
      <c r="L8" s="122" t="s">
        <v>262</v>
      </c>
      <c r="M8" s="122" t="s">
        <v>393</v>
      </c>
      <c r="N8" s="52" t="s">
        <v>376</v>
      </c>
      <c r="O8" s="56"/>
    </row>
    <row r="9" spans="1:15" s="54" customFormat="1" ht="204" x14ac:dyDescent="0.25">
      <c r="A9" s="120">
        <f t="shared" si="0"/>
        <v>5</v>
      </c>
      <c r="B9" s="52" t="s">
        <v>263</v>
      </c>
      <c r="C9" s="52" t="s">
        <v>257</v>
      </c>
      <c r="D9" s="52" t="s">
        <v>264</v>
      </c>
      <c r="E9" s="52" t="s">
        <v>265</v>
      </c>
      <c r="F9" s="52" t="s">
        <v>253</v>
      </c>
      <c r="G9" s="52" t="s">
        <v>359</v>
      </c>
      <c r="H9" s="52" t="s">
        <v>266</v>
      </c>
      <c r="I9" s="52" t="s">
        <v>267</v>
      </c>
      <c r="J9" s="52">
        <v>17.899999999999999</v>
      </c>
      <c r="K9" s="52" t="s">
        <v>249</v>
      </c>
      <c r="L9" s="122" t="s">
        <v>268</v>
      </c>
      <c r="M9" s="122" t="s">
        <v>394</v>
      </c>
      <c r="N9" s="52" t="s">
        <v>376</v>
      </c>
      <c r="O9" s="56"/>
    </row>
    <row r="10" spans="1:15" s="54" customFormat="1" ht="185.25" customHeight="1" x14ac:dyDescent="0.25">
      <c r="A10" s="120">
        <f t="shared" si="0"/>
        <v>6</v>
      </c>
      <c r="B10" s="52" t="s">
        <v>269</v>
      </c>
      <c r="C10" s="52" t="s">
        <v>270</v>
      </c>
      <c r="D10" s="52" t="s">
        <v>271</v>
      </c>
      <c r="E10" s="52" t="s">
        <v>272</v>
      </c>
      <c r="F10" s="52" t="s">
        <v>253</v>
      </c>
      <c r="G10" s="121"/>
      <c r="H10" s="120" t="s">
        <v>260</v>
      </c>
      <c r="I10" s="52" t="s">
        <v>273</v>
      </c>
      <c r="J10" s="52">
        <v>0.06</v>
      </c>
      <c r="K10" s="52" t="s">
        <v>249</v>
      </c>
      <c r="L10" s="122" t="s">
        <v>274</v>
      </c>
      <c r="M10" s="122" t="s">
        <v>388</v>
      </c>
      <c r="N10" s="52" t="s">
        <v>376</v>
      </c>
      <c r="O10" s="56"/>
    </row>
    <row r="11" spans="1:15" s="54" customFormat="1" ht="176.25" customHeight="1" x14ac:dyDescent="0.25">
      <c r="A11" s="120">
        <f t="shared" si="0"/>
        <v>7</v>
      </c>
      <c r="B11" s="52" t="s">
        <v>277</v>
      </c>
      <c r="C11" s="52" t="s">
        <v>247</v>
      </c>
      <c r="D11" s="52" t="s">
        <v>278</v>
      </c>
      <c r="E11" s="52" t="s">
        <v>279</v>
      </c>
      <c r="F11" s="52" t="s">
        <v>280</v>
      </c>
      <c r="G11" s="52" t="s">
        <v>281</v>
      </c>
      <c r="H11" s="52" t="s">
        <v>248</v>
      </c>
      <c r="I11" s="52" t="s">
        <v>282</v>
      </c>
      <c r="J11" s="52">
        <v>1</v>
      </c>
      <c r="K11" s="52">
        <v>1</v>
      </c>
      <c r="L11" s="122" t="s">
        <v>283</v>
      </c>
      <c r="M11" s="122" t="s">
        <v>351</v>
      </c>
      <c r="N11" s="52" t="s">
        <v>377</v>
      </c>
      <c r="O11" s="56"/>
    </row>
    <row r="12" spans="1:15" s="54" customFormat="1" ht="233.25" customHeight="1" x14ac:dyDescent="0.25">
      <c r="A12" s="120">
        <f t="shared" si="0"/>
        <v>8</v>
      </c>
      <c r="B12" s="52" t="s">
        <v>360</v>
      </c>
      <c r="C12" s="52" t="s">
        <v>257</v>
      </c>
      <c r="D12" s="52" t="s">
        <v>284</v>
      </c>
      <c r="E12" s="52" t="s">
        <v>285</v>
      </c>
      <c r="F12" s="52" t="s">
        <v>286</v>
      </c>
      <c r="G12" s="52" t="s">
        <v>361</v>
      </c>
      <c r="H12" s="52" t="s">
        <v>287</v>
      </c>
      <c r="I12" s="52" t="s">
        <v>288</v>
      </c>
      <c r="J12" s="52">
        <v>1.1399999999999999</v>
      </c>
      <c r="K12" s="52">
        <v>1</v>
      </c>
      <c r="L12" s="122" t="s">
        <v>289</v>
      </c>
      <c r="M12" s="163" t="s">
        <v>395</v>
      </c>
      <c r="N12" s="52" t="s">
        <v>377</v>
      </c>
      <c r="O12" s="56"/>
    </row>
    <row r="13" spans="1:15" s="54" customFormat="1" ht="72" x14ac:dyDescent="0.25">
      <c r="A13" s="120">
        <f t="shared" si="0"/>
        <v>9</v>
      </c>
      <c r="B13" s="52" t="s">
        <v>290</v>
      </c>
      <c r="C13" s="52" t="s">
        <v>257</v>
      </c>
      <c r="D13" s="52" t="s">
        <v>291</v>
      </c>
      <c r="E13" s="52" t="s">
        <v>292</v>
      </c>
      <c r="F13" s="52" t="s">
        <v>286</v>
      </c>
      <c r="G13" s="52" t="s">
        <v>293</v>
      </c>
      <c r="H13" s="52" t="s">
        <v>287</v>
      </c>
      <c r="I13" s="52" t="s">
        <v>294</v>
      </c>
      <c r="J13" s="52">
        <v>0</v>
      </c>
      <c r="K13" s="52">
        <v>1</v>
      </c>
      <c r="L13" s="122" t="s">
        <v>352</v>
      </c>
      <c r="M13" s="122" t="s">
        <v>350</v>
      </c>
      <c r="N13" s="52" t="s">
        <v>377</v>
      </c>
      <c r="O13" s="53"/>
    </row>
    <row r="14" spans="1:15" s="54" customFormat="1" ht="48" x14ac:dyDescent="0.25">
      <c r="A14" s="120">
        <f t="shared" si="0"/>
        <v>10</v>
      </c>
      <c r="B14" s="52" t="s">
        <v>295</v>
      </c>
      <c r="C14" s="52" t="s">
        <v>257</v>
      </c>
      <c r="D14" s="52" t="s">
        <v>296</v>
      </c>
      <c r="E14" s="52" t="s">
        <v>297</v>
      </c>
      <c r="F14" s="52" t="s">
        <v>253</v>
      </c>
      <c r="G14" s="52" t="s">
        <v>298</v>
      </c>
      <c r="H14" s="52" t="s">
        <v>248</v>
      </c>
      <c r="I14" s="52" t="s">
        <v>299</v>
      </c>
      <c r="J14" s="52">
        <v>1</v>
      </c>
      <c r="K14" s="52" t="s">
        <v>249</v>
      </c>
      <c r="L14" s="122" t="s">
        <v>300</v>
      </c>
      <c r="M14" s="122" t="s">
        <v>389</v>
      </c>
      <c r="N14" s="52" t="s">
        <v>377</v>
      </c>
      <c r="O14" s="57"/>
    </row>
    <row r="15" spans="1:15" s="54" customFormat="1" ht="130.5" customHeight="1" x14ac:dyDescent="0.25">
      <c r="A15" s="120">
        <f t="shared" si="0"/>
        <v>11</v>
      </c>
      <c r="B15" s="52" t="s">
        <v>301</v>
      </c>
      <c r="C15" s="52" t="s">
        <v>257</v>
      </c>
      <c r="D15" s="52" t="s">
        <v>302</v>
      </c>
      <c r="E15" s="52" t="s">
        <v>303</v>
      </c>
      <c r="F15" s="52" t="s">
        <v>286</v>
      </c>
      <c r="G15" s="52" t="s">
        <v>304</v>
      </c>
      <c r="H15" s="52" t="s">
        <v>248</v>
      </c>
      <c r="I15" s="52" t="s">
        <v>305</v>
      </c>
      <c r="J15" s="52">
        <f>(100+97+96)/3</f>
        <v>97.666666666666671</v>
      </c>
      <c r="K15" s="52">
        <v>0.97699999999999998</v>
      </c>
      <c r="L15" s="122" t="s">
        <v>306</v>
      </c>
      <c r="M15" s="122" t="s">
        <v>365</v>
      </c>
      <c r="N15" s="52" t="s">
        <v>377</v>
      </c>
      <c r="O15" s="56"/>
    </row>
    <row r="16" spans="1:15" s="54" customFormat="1" ht="135.75" customHeight="1" x14ac:dyDescent="0.25">
      <c r="A16" s="120">
        <f t="shared" si="0"/>
        <v>12</v>
      </c>
      <c r="B16" s="52" t="s">
        <v>307</v>
      </c>
      <c r="C16" s="52" t="s">
        <v>247</v>
      </c>
      <c r="D16" s="52" t="s">
        <v>308</v>
      </c>
      <c r="E16" s="52" t="s">
        <v>309</v>
      </c>
      <c r="F16" s="52" t="s">
        <v>286</v>
      </c>
      <c r="G16" s="52" t="s">
        <v>310</v>
      </c>
      <c r="H16" s="52" t="s">
        <v>287</v>
      </c>
      <c r="I16" s="52" t="s">
        <v>311</v>
      </c>
      <c r="J16" s="52">
        <v>0</v>
      </c>
      <c r="K16" s="52">
        <v>1</v>
      </c>
      <c r="L16" s="122" t="s">
        <v>312</v>
      </c>
      <c r="M16" s="122" t="s">
        <v>366</v>
      </c>
      <c r="N16" s="52" t="s">
        <v>377</v>
      </c>
      <c r="O16" s="56"/>
    </row>
    <row r="17" spans="1:15" s="54" customFormat="1" ht="84.75" customHeight="1" x14ac:dyDescent="0.25">
      <c r="A17" s="120">
        <f t="shared" si="0"/>
        <v>13</v>
      </c>
      <c r="B17" s="52" t="s">
        <v>313</v>
      </c>
      <c r="C17" s="52" t="s">
        <v>247</v>
      </c>
      <c r="D17" s="52" t="s">
        <v>314</v>
      </c>
      <c r="E17" s="52" t="s">
        <v>367</v>
      </c>
      <c r="F17" s="52" t="s">
        <v>286</v>
      </c>
      <c r="G17" s="52" t="s">
        <v>315</v>
      </c>
      <c r="H17" s="120" t="s">
        <v>248</v>
      </c>
      <c r="I17" s="52" t="s">
        <v>316</v>
      </c>
      <c r="J17" s="52">
        <v>1</v>
      </c>
      <c r="K17" s="52">
        <v>1</v>
      </c>
      <c r="L17" s="122" t="s">
        <v>317</v>
      </c>
      <c r="M17" s="122" t="s">
        <v>372</v>
      </c>
      <c r="N17" s="52" t="s">
        <v>377</v>
      </c>
    </row>
    <row r="18" spans="1:15" s="54" customFormat="1" ht="344.25" customHeight="1" x14ac:dyDescent="0.25">
      <c r="A18" s="120">
        <f>A19+1</f>
        <v>15</v>
      </c>
      <c r="B18" s="52" t="s">
        <v>322</v>
      </c>
      <c r="C18" s="52" t="s">
        <v>247</v>
      </c>
      <c r="D18" s="52" t="s">
        <v>323</v>
      </c>
      <c r="E18" s="52" t="s">
        <v>324</v>
      </c>
      <c r="F18" s="52" t="s">
        <v>286</v>
      </c>
      <c r="G18" s="52" t="s">
        <v>325</v>
      </c>
      <c r="H18" s="52" t="s">
        <v>248</v>
      </c>
      <c r="I18" s="52" t="s">
        <v>326</v>
      </c>
      <c r="J18" s="52">
        <v>1</v>
      </c>
      <c r="K18" s="52">
        <v>1</v>
      </c>
      <c r="L18" s="122" t="s">
        <v>327</v>
      </c>
      <c r="M18" s="122" t="s">
        <v>364</v>
      </c>
      <c r="N18" s="52" t="s">
        <v>377</v>
      </c>
    </row>
    <row r="19" spans="1:15" s="54" customFormat="1" ht="222.75" customHeight="1" x14ac:dyDescent="0.25">
      <c r="A19" s="120">
        <f>A17+1</f>
        <v>14</v>
      </c>
      <c r="B19" s="52" t="s">
        <v>318</v>
      </c>
      <c r="C19" s="52" t="s">
        <v>247</v>
      </c>
      <c r="D19" s="52" t="s">
        <v>319</v>
      </c>
      <c r="E19" s="52" t="s">
        <v>320</v>
      </c>
      <c r="F19" s="52" t="s">
        <v>253</v>
      </c>
      <c r="G19" s="52" t="s">
        <v>385</v>
      </c>
      <c r="H19" s="52" t="s">
        <v>321</v>
      </c>
      <c r="I19" s="52" t="s">
        <v>390</v>
      </c>
      <c r="J19" s="52">
        <v>54</v>
      </c>
      <c r="K19" s="52" t="s">
        <v>249</v>
      </c>
      <c r="L19" s="122" t="s">
        <v>289</v>
      </c>
      <c r="M19" s="122" t="s">
        <v>391</v>
      </c>
      <c r="N19" s="52" t="s">
        <v>377</v>
      </c>
      <c r="O19" s="56"/>
    </row>
    <row r="20" spans="1:15" s="54" customFormat="1" ht="96" x14ac:dyDescent="0.25">
      <c r="A20" s="120">
        <f>A18+1</f>
        <v>16</v>
      </c>
      <c r="B20" s="52" t="s">
        <v>341</v>
      </c>
      <c r="C20" s="52" t="s">
        <v>257</v>
      </c>
      <c r="D20" s="120" t="s">
        <v>343</v>
      </c>
      <c r="E20" s="52" t="s">
        <v>354</v>
      </c>
      <c r="F20" s="52" t="s">
        <v>253</v>
      </c>
      <c r="G20" s="52" t="s">
        <v>344</v>
      </c>
      <c r="H20" s="52" t="s">
        <v>248</v>
      </c>
      <c r="I20" s="52" t="s">
        <v>326</v>
      </c>
      <c r="J20" s="52">
        <v>1</v>
      </c>
      <c r="K20" s="52">
        <v>1</v>
      </c>
      <c r="L20" s="122" t="s">
        <v>345</v>
      </c>
      <c r="M20" s="122" t="s">
        <v>355</v>
      </c>
      <c r="N20" s="52" t="s">
        <v>376</v>
      </c>
      <c r="O20" s="53"/>
    </row>
    <row r="21" spans="1:15" s="54" customFormat="1" ht="164.25" customHeight="1" x14ac:dyDescent="0.25">
      <c r="A21" s="120">
        <f t="shared" si="0"/>
        <v>17</v>
      </c>
      <c r="B21" s="52" t="s">
        <v>342</v>
      </c>
      <c r="C21" s="52" t="s">
        <v>257</v>
      </c>
      <c r="D21" s="120" t="s">
        <v>346</v>
      </c>
      <c r="E21" s="52" t="s">
        <v>347</v>
      </c>
      <c r="F21" s="52" t="s">
        <v>286</v>
      </c>
      <c r="G21" s="52" t="s">
        <v>348</v>
      </c>
      <c r="H21" s="52" t="s">
        <v>248</v>
      </c>
      <c r="I21" s="52" t="s">
        <v>349</v>
      </c>
      <c r="J21" s="52">
        <f>(90%+87%+78%)/3</f>
        <v>0.85</v>
      </c>
      <c r="K21" s="52" t="s">
        <v>249</v>
      </c>
      <c r="L21" s="122" t="s">
        <v>289</v>
      </c>
      <c r="M21" s="122" t="s">
        <v>392</v>
      </c>
      <c r="N21" s="52" t="s">
        <v>376</v>
      </c>
      <c r="O21" s="57"/>
    </row>
    <row r="22" spans="1:15" x14ac:dyDescent="0.25">
      <c r="A22" s="164"/>
      <c r="B22" s="164"/>
      <c r="C22" s="164"/>
      <c r="D22" s="164"/>
      <c r="E22" s="164"/>
      <c r="F22" s="164"/>
      <c r="G22" s="164"/>
      <c r="H22" s="164"/>
      <c r="I22" s="117" t="s">
        <v>386</v>
      </c>
      <c r="J22" s="117"/>
      <c r="K22" s="118">
        <f>(K6+K7+K11+K12+K13+K15+K16+K17+K18+K20)/10</f>
        <v>0.99170000000000003</v>
      </c>
      <c r="L22" s="164"/>
      <c r="M22" s="164"/>
      <c r="N22" s="165"/>
    </row>
  </sheetData>
  <autoFilter ref="A4:O21"/>
  <mergeCells count="1">
    <mergeCell ref="I22:J22"/>
  </mergeCells>
  <printOptions horizontalCentered="1" verticalCentered="1"/>
  <pageMargins left="0.31496062992125984" right="0.19685039370078741" top="0.19685039370078741" bottom="0.15748031496062992" header="0.31496062992125984" footer="0.11811023622047245"/>
  <pageSetup paperSize="41" scale="36" orientation="landscape" r:id="rId1"/>
  <headerFooter>
    <oddHeader>&amp;CANÁLISIS INDICADORES - CUADRO DE MANDO INTEGRA L</oddHeader>
  </headerFooter>
  <rowBreaks count="1" manualBreakCount="1">
    <brk id="12" max="13" man="1"/>
  </rowBreaks>
  <drawing r:id="rId2"/>
  <legacyDrawing r:id="rId3"/>
  <oleObjects>
    <mc:AlternateContent xmlns:mc="http://schemas.openxmlformats.org/markup-compatibility/2006">
      <mc:Choice Requires="x14">
        <oleObject progId="Equation.3" shapeId="28673" r:id="rId4">
          <objectPr defaultSize="0" autoPict="0" r:id="rId5">
            <anchor moveWithCells="1" sizeWithCells="1">
              <from>
                <xdr:col>6</xdr:col>
                <xdr:colOff>390525</xdr:colOff>
                <xdr:row>9</xdr:row>
                <xdr:rowOff>590550</xdr:rowOff>
              </from>
              <to>
                <xdr:col>6</xdr:col>
                <xdr:colOff>2752725</xdr:colOff>
                <xdr:row>9</xdr:row>
                <xdr:rowOff>971550</xdr:rowOff>
              </to>
            </anchor>
          </objectPr>
        </oleObject>
      </mc:Choice>
      <mc:Fallback>
        <oleObject progId="Equation.3" shapeId="286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Plan Estratégico</vt:lpstr>
      <vt:lpstr>Plan de Acción V1</vt:lpstr>
      <vt:lpstr>INDICADORES</vt:lpstr>
      <vt:lpstr>INDICADORES!Área_de_impresión</vt:lpstr>
      <vt:lpstr>'Plan de Acción V1'!Área_de_impresión</vt:lpstr>
      <vt:lpstr>INDICADORES!Títulos_a_imprimir</vt:lpstr>
      <vt:lpstr>'Plan de Acción V1'!Títulos_a_imprimir</vt:lpstr>
      <vt:lpstr>'Plan Estratégico'!Títulos_a_imprimir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Marcela Bautista Sanguino</dc:creator>
  <cp:lastModifiedBy>Luz Marina Diaz Ramirez</cp:lastModifiedBy>
  <cp:lastPrinted>2018-05-18T13:23:42Z</cp:lastPrinted>
  <dcterms:created xsi:type="dcterms:W3CDTF">2017-11-24T22:00:18Z</dcterms:created>
  <dcterms:modified xsi:type="dcterms:W3CDTF">2018-05-18T13:23:54Z</dcterms:modified>
</cp:coreProperties>
</file>